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isk\"/>
    </mc:Choice>
  </mc:AlternateContent>
  <xr:revisionPtr revIDLastSave="0" documentId="8_{2F87A557-9587-480C-9A22-DA9A93FA6F86}" xr6:coauthVersionLast="36" xr6:coauthVersionMax="36" xr10:uidLastSave="{00000000-0000-0000-0000-000000000000}"/>
  <bookViews>
    <workbookView xWindow="-120" yWindow="-120" windowWidth="29040" windowHeight="17640" xr2:uid="{00000000-000D-0000-FFFF-FFFF00000000}"/>
  </bookViews>
  <sheets>
    <sheet name="CENÍK" sheetId="1" r:id="rId1"/>
    <sheet name="TECH 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M9" i="1" l="1"/>
  <c r="M11" i="1"/>
  <c r="M12" i="1"/>
  <c r="M14" i="1"/>
  <c r="M15" i="1"/>
  <c r="M16" i="1"/>
  <c r="M17" i="1"/>
  <c r="M18" i="1"/>
  <c r="M19" i="1"/>
  <c r="M20" i="1"/>
  <c r="M21" i="1"/>
  <c r="M22" i="1"/>
  <c r="M10" i="1"/>
  <c r="F22" i="1" l="1"/>
  <c r="F21" i="1"/>
  <c r="F18" i="1"/>
  <c r="F17" i="1"/>
  <c r="F15" i="1"/>
  <c r="F12" i="1"/>
  <c r="F10" i="1"/>
  <c r="E22" i="1"/>
  <c r="E21" i="1"/>
  <c r="E20" i="1"/>
  <c r="E19" i="1"/>
  <c r="E18" i="1"/>
  <c r="E17" i="1"/>
  <c r="E16" i="1"/>
  <c r="E15" i="1"/>
  <c r="E14" i="1"/>
  <c r="E12" i="1"/>
  <c r="E11" i="1"/>
  <c r="E9" i="1"/>
  <c r="G11" i="1" l="1"/>
  <c r="H12" i="1"/>
  <c r="G12" i="1"/>
  <c r="H22" i="1"/>
  <c r="G22" i="1"/>
  <c r="H21" i="1"/>
  <c r="G21" i="1"/>
  <c r="G20" i="1"/>
  <c r="G19" i="1"/>
  <c r="I21" i="1" l="1"/>
  <c r="K21" i="1" s="1"/>
  <c r="L21" i="1" s="1"/>
  <c r="I19" i="1"/>
  <c r="K19" i="1" s="1"/>
  <c r="L19" i="1" s="1"/>
  <c r="I12" i="1"/>
  <c r="K12" i="1" s="1"/>
  <c r="L12" i="1" s="1"/>
  <c r="I20" i="1"/>
  <c r="K20" i="1" s="1"/>
  <c r="L20" i="1" s="1"/>
  <c r="I22" i="1"/>
  <c r="K22" i="1" s="1"/>
  <c r="L22" i="1" s="1"/>
  <c r="I11" i="1"/>
  <c r="K11" i="1" s="1"/>
  <c r="L11" i="1" s="1"/>
  <c r="H17" i="1" l="1"/>
  <c r="G17" i="1"/>
  <c r="G16" i="1"/>
  <c r="I16" i="1" l="1"/>
  <c r="K16" i="1" s="1"/>
  <c r="L16" i="1" s="1"/>
  <c r="I17" i="1"/>
  <c r="K17" i="1" s="1"/>
  <c r="L17" i="1" s="1"/>
  <c r="H18" i="1"/>
  <c r="G18" i="1"/>
  <c r="H15" i="1"/>
  <c r="G15" i="1"/>
  <c r="G14" i="1"/>
  <c r="H10" i="1"/>
  <c r="G10" i="1"/>
  <c r="G9" i="1"/>
  <c r="I9" i="1" l="1"/>
  <c r="K9" i="1" s="1"/>
  <c r="I14" i="1"/>
  <c r="K14" i="1" s="1"/>
  <c r="L14" i="1" s="1"/>
  <c r="I18" i="1"/>
  <c r="K18" i="1" s="1"/>
  <c r="L18" i="1" s="1"/>
  <c r="I10" i="1"/>
  <c r="K10" i="1" s="1"/>
  <c r="L10" i="1" s="1"/>
  <c r="I15" i="1"/>
  <c r="K15" i="1" s="1"/>
  <c r="L15" i="1" s="1"/>
  <c r="K23" i="1" l="1"/>
  <c r="L9" i="1"/>
  <c r="L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Čada Jaroslav ml.</author>
  </authors>
  <commentList>
    <comment ref="E4" authorId="0" shapeId="0" xr:uid="{1D072066-03FC-49A4-A222-F50977951DB8}">
      <text>
        <r>
          <rPr>
            <b/>
            <sz val="10"/>
            <color indexed="81"/>
            <rFont val="Tahoma"/>
            <family val="2"/>
            <charset val="238"/>
          </rPr>
          <t>Zadejte předpokládaný počet černobílých výtisků za měsíc</t>
        </r>
      </text>
    </comment>
    <comment ref="F4" authorId="0" shapeId="0" xr:uid="{823B4616-B254-4E30-B043-D95030C52BF7}">
      <text>
        <r>
          <rPr>
            <b/>
            <sz val="9"/>
            <color indexed="81"/>
            <rFont val="Tahoma"/>
            <family val="2"/>
            <charset val="238"/>
          </rPr>
          <t>Zadejte předpokládaný počet barevných výtisků za měsíc</t>
        </r>
      </text>
    </comment>
  </commentList>
</comments>
</file>

<file path=xl/sharedStrings.xml><?xml version="1.0" encoding="utf-8"?>
<sst xmlns="http://schemas.openxmlformats.org/spreadsheetml/2006/main" count="486" uniqueCount="167">
  <si>
    <t>ČB</t>
  </si>
  <si>
    <t>Color</t>
  </si>
  <si>
    <t>Celková zakázka</t>
  </si>
  <si>
    <t>Cena tisk</t>
  </si>
  <si>
    <t>Náklady na tisk</t>
  </si>
  <si>
    <t>Náklady na 1 zařízení</t>
  </si>
  <si>
    <t>Počet zařízení</t>
  </si>
  <si>
    <t>Náklady celkem</t>
  </si>
  <si>
    <t>za měsíc</t>
  </si>
  <si>
    <t>za rok</t>
  </si>
  <si>
    <t>Kategorie typ</t>
  </si>
  <si>
    <t>Kč/měs</t>
  </si>
  <si>
    <t>Kč/A4</t>
  </si>
  <si>
    <t>ks/A4</t>
  </si>
  <si>
    <t>ks</t>
  </si>
  <si>
    <t>Kč</t>
  </si>
  <si>
    <t>čb tisk A4</t>
  </si>
  <si>
    <t>color tisk A4</t>
  </si>
  <si>
    <t>color MFZ A3</t>
  </si>
  <si>
    <t>čb MFZ A3</t>
  </si>
  <si>
    <t>1</t>
  </si>
  <si>
    <t>2</t>
  </si>
  <si>
    <t>4</t>
  </si>
  <si>
    <t>Kategorie</t>
  </si>
  <si>
    <t>MFP</t>
  </si>
  <si>
    <t>Tiskárna</t>
  </si>
  <si>
    <t>Tabulka č. 1</t>
  </si>
  <si>
    <t>A3</t>
  </si>
  <si>
    <t>A4</t>
  </si>
  <si>
    <t>color</t>
  </si>
  <si>
    <t>BW</t>
  </si>
  <si>
    <t>Provedeni zařízení</t>
  </si>
  <si>
    <t>funkce</t>
  </si>
  <si>
    <t>MFP color A3</t>
  </si>
  <si>
    <t>MFP A3</t>
  </si>
  <si>
    <t>MFP Color A3</t>
  </si>
  <si>
    <t>MFP Color A4</t>
  </si>
  <si>
    <t>MFP A4</t>
  </si>
  <si>
    <t>Tiskárna A4</t>
  </si>
  <si>
    <t>Požadadovaný počet zařízení, nahrazující stávající portfolio</t>
  </si>
  <si>
    <t>27</t>
  </si>
  <si>
    <t>36</t>
  </si>
  <si>
    <t>35</t>
  </si>
  <si>
    <t>38</t>
  </si>
  <si>
    <t>67</t>
  </si>
  <si>
    <t>17</t>
  </si>
  <si>
    <t>160</t>
  </si>
  <si>
    <t>Unifikace - náhrada zařízení nižší kategorie za zařízení vyšší kategorie</t>
  </si>
  <si>
    <t>ano/ne</t>
  </si>
  <si>
    <t>ano, odběratel připouští možnost unifikace zařízení, pokud dodané zařízení bude splňovat parametry kategorie 1</t>
  </si>
  <si>
    <t>ne</t>
  </si>
  <si>
    <t>Barevnost</t>
  </si>
  <si>
    <t>BW/color</t>
  </si>
  <si>
    <t>IV.</t>
  </si>
  <si>
    <t>Umístění zařízení</t>
  </si>
  <si>
    <t>chodba</t>
  </si>
  <si>
    <t>kanc./chodba</t>
  </si>
  <si>
    <t>kancelář</t>
  </si>
  <si>
    <t>Maximální vysledovaný měsíční obiem tisku</t>
  </si>
  <si>
    <t>A4/měsíc</t>
  </si>
  <si>
    <t>30000</t>
  </si>
  <si>
    <t>10000</t>
  </si>
  <si>
    <t>5000</t>
  </si>
  <si>
    <t>Průměrný počet stran A4 produkovaných za měsíc</t>
  </si>
  <si>
    <t>4000</t>
  </si>
  <si>
    <t>550</t>
  </si>
  <si>
    <t>Poměr čb/barevných výstupů u barevných zařízení</t>
  </si>
  <si>
    <t>%</t>
  </si>
  <si>
    <t>57/43</t>
  </si>
  <si>
    <t>78/22</t>
  </si>
  <si>
    <t>nedefinováno</t>
  </si>
  <si>
    <t>63/37</t>
  </si>
  <si>
    <t>79/21</t>
  </si>
  <si>
    <t>Tabulka - parametry strojů</t>
  </si>
  <si>
    <t>A3
color</t>
  </si>
  <si>
    <t>A3
BW</t>
  </si>
  <si>
    <t>A4
color</t>
  </si>
  <si>
    <t>A4
BW</t>
  </si>
  <si>
    <t>Připojovací rozhraní, síťové protokoly</t>
  </si>
  <si>
    <t>minimálně</t>
  </si>
  <si>
    <t>10.BaseT/100/-Base-TX Ethernet, USB 2.0, IPv4/IPv6, SNMPvl/v2/v3, HTTP</t>
  </si>
  <si>
    <t>podporovaný formát papíru</t>
  </si>
  <si>
    <t>A5-A3</t>
  </si>
  <si>
    <t>A5-A4</t>
  </si>
  <si>
    <t>gramáž papíru</t>
  </si>
  <si>
    <t>g/m</t>
  </si>
  <si>
    <t>60-230</t>
  </si>
  <si>
    <t>60-160</t>
  </si>
  <si>
    <r>
      <t>60-</t>
    </r>
    <r>
      <rPr>
        <b/>
        <sz val="10"/>
        <color indexed="10"/>
        <rFont val="Arial"/>
        <family val="2"/>
        <charset val="238"/>
      </rPr>
      <t>220</t>
    </r>
  </si>
  <si>
    <t>60-150</t>
  </si>
  <si>
    <t>Minimální rychlost kopirovani/tisku - BW</t>
  </si>
  <si>
    <t>A4/min.</t>
  </si>
  <si>
    <t>25</t>
  </si>
  <si>
    <t>20</t>
  </si>
  <si>
    <t>Minimální rychlost kopírování/tisku - Color</t>
  </si>
  <si>
    <t>0</t>
  </si>
  <si>
    <t>ruční (boční) podavač i na speciální média</t>
  </si>
  <si>
    <t>min. listů</t>
  </si>
  <si>
    <t>100</t>
  </si>
  <si>
    <t>50</t>
  </si>
  <si>
    <t>minimální počet zásobníků papíru bez ručního podavače</t>
  </si>
  <si>
    <t>minimální zásoba papíru bez ručního podavače</t>
  </si>
  <si>
    <t>listů</t>
  </si>
  <si>
    <t>2000</t>
  </si>
  <si>
    <t>1000</t>
  </si>
  <si>
    <t>250</t>
  </si>
  <si>
    <t>Automatická duplexní jednotka</t>
  </si>
  <si>
    <t>ano</t>
  </si>
  <si>
    <t>automatický oboustranný podavač originálů</t>
  </si>
  <si>
    <t>ano SPDF</t>
  </si>
  <si>
    <t>faxový modul - připojovací rozhraní RJ-11</t>
  </si>
  <si>
    <t>standardní tiskové jazyky</t>
  </si>
  <si>
    <t>PCL5c, PCL6, PS3</t>
  </si>
  <si>
    <t>PCL5C, PCL6</t>
  </si>
  <si>
    <t>barevné síťové skenovánído: SMB,FTP,e-maíl</t>
  </si>
  <si>
    <t>ano výhodou</t>
  </si>
  <si>
    <t>rozlišení při skenování/kopírování</t>
  </si>
  <si>
    <t>600x600 (u typu 5 600x300)</t>
  </si>
  <si>
    <t>600x600</t>
  </si>
  <si>
    <t>rychlost skenováni při 300 DPI = stran A4/ minutu</t>
  </si>
  <si>
    <t>čb/barevně</t>
  </si>
  <si>
    <t>40/30</t>
  </si>
  <si>
    <t>40/40</t>
  </si>
  <si>
    <t>20/20</t>
  </si>
  <si>
    <t>podporované formáty skenovaných souborů</t>
  </si>
  <si>
    <t>PDF, TIFF, JPG</t>
  </si>
  <si>
    <t>uzamykatelné zásobníky papíru, uzamykatelný přístup k vnitřku zařízení</t>
  </si>
  <si>
    <t>ano pro cca 10 zařízení</t>
  </si>
  <si>
    <t>ano na vyžádání</t>
  </si>
  <si>
    <t>bezkontaktní identifikační terminál</t>
  </si>
  <si>
    <t>ne/ výhodou</t>
  </si>
  <si>
    <t>vicepozični sešivací finišer pro 1000 listů - v případě potřeby</t>
  </si>
  <si>
    <t>ano pro cca 20 zařízení</t>
  </si>
  <si>
    <t>maximální rozměry v mrn iš x d x v), spíše menší - tolerance t5".. navíc ke každému rozměru je povolena</t>
  </si>
  <si>
    <t>chodba - volně stojící</t>
  </si>
  <si>
    <t>550x570x720</t>
  </si>
  <si>
    <t>520x520x500</t>
  </si>
  <si>
    <t>390x450x350</t>
  </si>
  <si>
    <t>potisk obálky (CZ IS0269, DIN 678)</t>
  </si>
  <si>
    <t>ano = C4. C5. B5. DL. Dorugov 172 (217 mm x 172 mm). Dorugov 155 (217 mm x 155 mm)</t>
  </si>
  <si>
    <t>Min. počet stran výstupů</t>
  </si>
  <si>
    <t>čb MFZ A4/A5</t>
  </si>
  <si>
    <t>color MFZ A4/A5</t>
  </si>
  <si>
    <t>color MFZ A3/A4/A5</t>
  </si>
  <si>
    <t>Ovladače pro Windows 8.1 64 bit, 10 Pro 64 bit a vyšší</t>
  </si>
  <si>
    <t>USB Host I/F, Ethernet 1000 Base-T</t>
  </si>
  <si>
    <t>ano, nyní celkem 80 ks zařízení</t>
  </si>
  <si>
    <t xml:space="preserve">Prostředí Macintosh OS X v10.2 nebo novější - </t>
  </si>
  <si>
    <t>490x490x575</t>
  </si>
  <si>
    <t>Tabulka kategorií zařízení s měsíčním zatížením</t>
  </si>
  <si>
    <t>Počet stran výstupů</t>
  </si>
  <si>
    <t>Celkem</t>
  </si>
  <si>
    <t xml:space="preserve">Vysvětlivky: </t>
  </si>
  <si>
    <t>červeně jsou označené barevné tiskárny a multifunkce</t>
  </si>
  <si>
    <t>Náklady na 1 zařízení za měsíc</t>
  </si>
  <si>
    <t>Čb-černobíle, Color- barevně, MFZ- multifunkční zařízení (tiskárna kopírka,skener)</t>
  </si>
  <si>
    <t xml:space="preserve"> Množství výtisků doplňte zde &gt;</t>
  </si>
  <si>
    <t>předpokládaný počet výstupů za měsíc - můžete změnit pro porovnání výhodnosti vybraného modelu. Hodnota se změní automaticky u všech kategorií tiskáren.</t>
  </si>
  <si>
    <t>stroje s dopočtem minimálních výtisků na konci období</t>
  </si>
  <si>
    <t>Kategorie 1 - 4 jsou pouze tiskárny (bez funkce kopírování a skenování)</t>
  </si>
  <si>
    <t>Zde je nutné zadat alespoň jeden stroj z nabídky, aby došlo k přepočtu</t>
  </si>
  <si>
    <t>67/33</t>
  </si>
  <si>
    <t>10/4</t>
  </si>
  <si>
    <t>PDF,JPG</t>
  </si>
  <si>
    <t>380x400x280</t>
  </si>
  <si>
    <t>410x400x430</t>
  </si>
  <si>
    <t>430x500x480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</si>
</sst>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3" fillId="3" borderId="2" xfId="0" applyNumberFormat="1" applyFont="1" applyFill="1" applyBorder="1" applyAlignment="1" applyProtection="1">
      <alignment horizontal="center" vertical="top"/>
    </xf>
    <xf numFmtId="0" fontId="4" fillId="4" borderId="1" xfId="0" applyNumberFormat="1" applyFont="1" applyFill="1" applyBorder="1" applyAlignment="1" applyProtection="1">
      <alignment horizontal="center" vertical="top"/>
    </xf>
    <xf numFmtId="0" fontId="5" fillId="4" borderId="1" xfId="0" applyNumberFormat="1" applyFont="1" applyFill="1" applyBorder="1" applyAlignment="1" applyProtection="1">
      <alignment horizontal="center" vertical="top"/>
    </xf>
    <xf numFmtId="0" fontId="4" fillId="4" borderId="3" xfId="0" applyNumberFormat="1" applyFont="1" applyFill="1" applyBorder="1" applyAlignment="1" applyProtection="1">
      <alignment horizontal="center" vertical="top"/>
    </xf>
    <xf numFmtId="0" fontId="5" fillId="4" borderId="3" xfId="0" applyNumberFormat="1" applyFont="1" applyFill="1" applyBorder="1" applyAlignment="1" applyProtection="1">
      <alignment horizontal="center" vertical="top"/>
    </xf>
    <xf numFmtId="0" fontId="4" fillId="4" borderId="7" xfId="0" applyNumberFormat="1" applyFont="1" applyFill="1" applyBorder="1" applyAlignment="1" applyProtection="1">
      <alignment horizontal="center" vertical="top" wrapText="1"/>
    </xf>
    <xf numFmtId="0" fontId="5" fillId="4" borderId="7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3" borderId="2" xfId="0" applyNumberFormat="1" applyFont="1" applyFill="1" applyBorder="1" applyAlignment="1" applyProtection="1">
      <alignment vertical="top"/>
    </xf>
    <xf numFmtId="0" fontId="2" fillId="3" borderId="4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vertical="top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shrinkToFit="1"/>
    </xf>
    <xf numFmtId="3" fontId="11" fillId="0" borderId="0" xfId="0" applyNumberFormat="1" applyFont="1" applyFill="1" applyBorder="1"/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1" fontId="11" fillId="7" borderId="2" xfId="0" applyNumberFormat="1" applyFont="1" applyFill="1" applyBorder="1" applyAlignment="1">
      <alignment horizontal="center"/>
    </xf>
    <xf numFmtId="1" fontId="9" fillId="7" borderId="2" xfId="0" applyNumberFormat="1" applyFont="1" applyFill="1" applyBorder="1" applyAlignment="1">
      <alignment horizontal="center"/>
    </xf>
    <xf numFmtId="1" fontId="11" fillId="7" borderId="1" xfId="0" applyNumberFormat="1" applyFont="1" applyFill="1" applyBorder="1" applyAlignment="1">
      <alignment horizontal="center"/>
    </xf>
    <xf numFmtId="1" fontId="11" fillId="7" borderId="7" xfId="0" applyNumberFormat="1" applyFont="1" applyFill="1" applyBorder="1" applyAlignment="1">
      <alignment horizontal="center"/>
    </xf>
    <xf numFmtId="1" fontId="11" fillId="6" borderId="5" xfId="0" applyNumberFormat="1" applyFont="1" applyFill="1" applyBorder="1" applyAlignment="1">
      <alignment horizontal="center"/>
    </xf>
    <xf numFmtId="1" fontId="9" fillId="6" borderId="5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9" fillId="6" borderId="2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20" xfId="0" applyBorder="1"/>
    <xf numFmtId="0" fontId="17" fillId="9" borderId="21" xfId="0" applyFont="1" applyFill="1" applyBorder="1" applyAlignment="1">
      <alignment horizontal="center"/>
    </xf>
    <xf numFmtId="0" fontId="17" fillId="9" borderId="22" xfId="0" applyFont="1" applyFill="1" applyBorder="1" applyAlignment="1">
      <alignment horizontal="center"/>
    </xf>
    <xf numFmtId="0" fontId="17" fillId="9" borderId="23" xfId="0" applyFont="1" applyFill="1" applyBorder="1" applyAlignment="1">
      <alignment horizontal="center"/>
    </xf>
    <xf numFmtId="0" fontId="17" fillId="9" borderId="24" xfId="0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3" borderId="2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" fontId="11" fillId="10" borderId="5" xfId="0" applyNumberFormat="1" applyFont="1" applyFill="1" applyBorder="1" applyAlignment="1">
      <alignment horizontal="center"/>
    </xf>
    <xf numFmtId="1" fontId="11" fillId="10" borderId="2" xfId="0" applyNumberFormat="1" applyFont="1" applyFill="1" applyBorder="1" applyAlignment="1">
      <alignment horizontal="center"/>
    </xf>
    <xf numFmtId="0" fontId="11" fillId="10" borderId="19" xfId="0" applyNumberFormat="1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center"/>
    </xf>
    <xf numFmtId="0" fontId="11" fillId="10" borderId="16" xfId="0" applyNumberFormat="1" applyFont="1" applyFill="1" applyBorder="1" applyAlignment="1">
      <alignment horizontal="center"/>
    </xf>
    <xf numFmtId="0" fontId="12" fillId="10" borderId="16" xfId="0" applyNumberFormat="1" applyFont="1" applyFill="1" applyBorder="1" applyAlignment="1">
      <alignment horizontal="center" shrinkToFit="1"/>
    </xf>
    <xf numFmtId="0" fontId="9" fillId="6" borderId="16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11" fillId="10" borderId="4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11" fillId="6" borderId="5" xfId="0" applyNumberFormat="1" applyFont="1" applyFill="1" applyBorder="1" applyAlignment="1">
      <alignment horizontal="center"/>
    </xf>
    <xf numFmtId="0" fontId="11" fillId="6" borderId="18" xfId="0" applyNumberFormat="1" applyFont="1" applyFill="1" applyBorder="1" applyAlignment="1">
      <alignment horizontal="center"/>
    </xf>
    <xf numFmtId="0" fontId="11" fillId="10" borderId="5" xfId="0" applyNumberFormat="1" applyFont="1" applyFill="1" applyBorder="1" applyAlignment="1">
      <alignment horizontal="center"/>
    </xf>
    <xf numFmtId="0" fontId="11" fillId="10" borderId="18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10" borderId="1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9" fillId="6" borderId="5" xfId="0" applyNumberFormat="1" applyFont="1" applyFill="1" applyBorder="1" applyAlignment="1">
      <alignment horizontal="center"/>
    </xf>
    <xf numFmtId="0" fontId="9" fillId="6" borderId="4" xfId="0" applyNumberFormat="1" applyFont="1" applyFill="1" applyBorder="1" applyAlignment="1">
      <alignment horizontal="center"/>
    </xf>
    <xf numFmtId="0" fontId="11" fillId="5" borderId="5" xfId="0" applyNumberFormat="1" applyFont="1" applyFill="1" applyBorder="1" applyAlignment="1">
      <alignment horizontal="center"/>
    </xf>
    <xf numFmtId="0" fontId="11" fillId="0" borderId="2" xfId="0" applyNumberFormat="1" applyFont="1" applyBorder="1"/>
    <xf numFmtId="0" fontId="11" fillId="5" borderId="9" xfId="0" applyNumberFormat="1" applyFont="1" applyFill="1" applyBorder="1" applyAlignment="1">
      <alignment horizontal="center"/>
    </xf>
    <xf numFmtId="0" fontId="11" fillId="6" borderId="2" xfId="0" applyNumberFormat="1" applyFont="1" applyFill="1" applyBorder="1"/>
    <xf numFmtId="0" fontId="11" fillId="0" borderId="1" xfId="0" applyNumberFormat="1" applyFont="1" applyBorder="1"/>
    <xf numFmtId="0" fontId="11" fillId="10" borderId="2" xfId="0" applyNumberFormat="1" applyFont="1" applyFill="1" applyBorder="1"/>
    <xf numFmtId="0" fontId="11" fillId="5" borderId="10" xfId="0" applyNumberFormat="1" applyFont="1" applyFill="1" applyBorder="1" applyAlignment="1">
      <alignment horizontal="center"/>
    </xf>
    <xf numFmtId="0" fontId="11" fillId="0" borderId="7" xfId="0" applyNumberFormat="1" applyFont="1" applyBorder="1"/>
    <xf numFmtId="0" fontId="9" fillId="5" borderId="5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7" xfId="0" applyNumberFormat="1" applyFont="1" applyFill="1" applyBorder="1"/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2" borderId="3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9" fillId="0" borderId="37" xfId="0" applyNumberFormat="1" applyFont="1" applyBorder="1" applyAlignment="1">
      <alignment horizontal="center" vertical="center"/>
    </xf>
    <xf numFmtId="0" fontId="11" fillId="0" borderId="35" xfId="0" applyNumberFormat="1" applyFont="1" applyBorder="1"/>
    <xf numFmtId="0" fontId="11" fillId="0" borderId="38" xfId="0" applyNumberFormat="1" applyFont="1" applyFill="1" applyBorder="1" applyAlignment="1">
      <alignment horizontal="center"/>
    </xf>
    <xf numFmtId="0" fontId="11" fillId="6" borderId="38" xfId="0" applyNumberFormat="1" applyFont="1" applyFill="1" applyBorder="1" applyAlignment="1">
      <alignment horizontal="center"/>
    </xf>
    <xf numFmtId="0" fontId="11" fillId="6" borderId="35" xfId="0" applyNumberFormat="1" applyFont="1" applyFill="1" applyBorder="1"/>
    <xf numFmtId="0" fontId="11" fillId="0" borderId="39" xfId="0" applyNumberFormat="1" applyFont="1" applyBorder="1"/>
    <xf numFmtId="0" fontId="11" fillId="10" borderId="38" xfId="0" applyNumberFormat="1" applyFont="1" applyFill="1" applyBorder="1" applyAlignment="1">
      <alignment horizontal="center" shrinkToFit="1"/>
    </xf>
    <xf numFmtId="0" fontId="11" fillId="10" borderId="35" xfId="0" applyNumberFormat="1" applyFont="1" applyFill="1" applyBorder="1"/>
    <xf numFmtId="0" fontId="11" fillId="0" borderId="40" xfId="0" applyNumberFormat="1" applyFont="1" applyBorder="1"/>
    <xf numFmtId="0" fontId="9" fillId="6" borderId="38" xfId="0" applyNumberFormat="1" applyFont="1" applyFill="1" applyBorder="1" applyAlignment="1">
      <alignment horizontal="center"/>
    </xf>
    <xf numFmtId="0" fontId="11" fillId="0" borderId="41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center"/>
    </xf>
    <xf numFmtId="1" fontId="11" fillId="0" borderId="43" xfId="0" applyNumberFormat="1" applyFont="1" applyFill="1" applyBorder="1" applyAlignment="1">
      <alignment horizontal="center"/>
    </xf>
    <xf numFmtId="1" fontId="11" fillId="0" borderId="44" xfId="0" applyNumberFormat="1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1" fillId="5" borderId="43" xfId="0" applyNumberFormat="1" applyFont="1" applyFill="1" applyBorder="1" applyAlignment="1">
      <alignment horizontal="center"/>
    </xf>
    <xf numFmtId="0" fontId="11" fillId="0" borderId="44" xfId="0" applyNumberFormat="1" applyFont="1" applyBorder="1"/>
    <xf numFmtId="0" fontId="11" fillId="0" borderId="46" xfId="0" applyNumberFormat="1" applyFont="1" applyBorder="1"/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/>
    </xf>
    <xf numFmtId="164" fontId="9" fillId="0" borderId="39" xfId="0" applyNumberFormat="1" applyFont="1" applyFill="1" applyBorder="1"/>
    <xf numFmtId="0" fontId="9" fillId="0" borderId="38" xfId="0" applyFont="1" applyBorder="1" applyAlignment="1">
      <alignment horizontal="center"/>
    </xf>
    <xf numFmtId="164" fontId="12" fillId="0" borderId="35" xfId="0" applyNumberFormat="1" applyFont="1" applyFill="1" applyBorder="1"/>
    <xf numFmtId="0" fontId="9" fillId="6" borderId="38" xfId="0" applyFont="1" applyFill="1" applyBorder="1" applyAlignment="1">
      <alignment horizontal="center"/>
    </xf>
    <xf numFmtId="164" fontId="9" fillId="6" borderId="35" xfId="0" applyNumberFormat="1" applyFont="1" applyFill="1" applyBorder="1"/>
    <xf numFmtId="0" fontId="9" fillId="0" borderId="49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/>
    </xf>
    <xf numFmtId="0" fontId="9" fillId="10" borderId="35" xfId="0" applyFont="1" applyFill="1" applyBorder="1" applyAlignment="1">
      <alignment horizontal="left"/>
    </xf>
    <xf numFmtId="0" fontId="9" fillId="0" borderId="50" xfId="0" applyFont="1" applyBorder="1" applyAlignment="1">
      <alignment horizontal="center"/>
    </xf>
    <xf numFmtId="164" fontId="9" fillId="0" borderId="35" xfId="0" applyNumberFormat="1" applyFont="1" applyFill="1" applyBorder="1"/>
    <xf numFmtId="164" fontId="12" fillId="6" borderId="35" xfId="0" applyNumberFormat="1" applyFont="1" applyFill="1" applyBorder="1"/>
    <xf numFmtId="164" fontId="11" fillId="0" borderId="35" xfId="0" applyNumberFormat="1" applyFont="1" applyFill="1" applyBorder="1"/>
    <xf numFmtId="0" fontId="9" fillId="0" borderId="41" xfId="0" applyFont="1" applyBorder="1" applyAlignment="1">
      <alignment horizontal="center"/>
    </xf>
    <xf numFmtId="164" fontId="12" fillId="0" borderId="46" xfId="0" applyNumberFormat="1" applyFont="1" applyFill="1" applyBorder="1"/>
    <xf numFmtId="0" fontId="11" fillId="7" borderId="34" xfId="0" applyFont="1" applyFill="1" applyBorder="1" applyAlignment="1">
      <alignment horizontal="center"/>
    </xf>
    <xf numFmtId="0" fontId="11" fillId="7" borderId="35" xfId="0" applyFont="1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1" fontId="0" fillId="7" borderId="34" xfId="0" applyNumberFormat="1" applyFill="1" applyBorder="1" applyAlignment="1">
      <alignment horizontal="center"/>
    </xf>
    <xf numFmtId="1" fontId="11" fillId="10" borderId="35" xfId="0" applyNumberFormat="1" applyFont="1" applyFill="1" applyBorder="1" applyAlignment="1">
      <alignment horizontal="center"/>
    </xf>
    <xf numFmtId="1" fontId="11" fillId="7" borderId="35" xfId="0" applyNumberFormat="1" applyFont="1" applyFill="1" applyBorder="1" applyAlignment="1">
      <alignment horizontal="center"/>
    </xf>
    <xf numFmtId="1" fontId="0" fillId="7" borderId="51" xfId="0" applyNumberFormat="1" applyFill="1" applyBorder="1" applyAlignment="1">
      <alignment horizontal="center"/>
    </xf>
    <xf numFmtId="1" fontId="11" fillId="7" borderId="39" xfId="0" applyNumberFormat="1" applyFont="1" applyFill="1" applyBorder="1" applyAlignment="1">
      <alignment horizontal="center"/>
    </xf>
    <xf numFmtId="1" fontId="0" fillId="10" borderId="34" xfId="0" applyNumberFormat="1" applyFill="1" applyBorder="1" applyAlignment="1">
      <alignment horizontal="center"/>
    </xf>
    <xf numFmtId="1" fontId="0" fillId="7" borderId="52" xfId="0" applyNumberFormat="1" applyFill="1" applyBorder="1" applyAlignment="1">
      <alignment horizontal="center"/>
    </xf>
    <xf numFmtId="1" fontId="11" fillId="10" borderId="40" xfId="0" applyNumberFormat="1" applyFont="1" applyFill="1" applyBorder="1" applyAlignment="1">
      <alignment horizontal="center"/>
    </xf>
    <xf numFmtId="1" fontId="9" fillId="7" borderId="35" xfId="0" applyNumberFormat="1" applyFont="1" applyFill="1" applyBorder="1" applyAlignment="1">
      <alignment horizontal="center"/>
    </xf>
    <xf numFmtId="1" fontId="0" fillId="7" borderId="53" xfId="0" applyNumberFormat="1" applyFill="1" applyBorder="1" applyAlignment="1">
      <alignment horizontal="center"/>
    </xf>
    <xf numFmtId="1" fontId="11" fillId="7" borderId="44" xfId="0" applyNumberFormat="1" applyFont="1" applyFill="1" applyBorder="1" applyAlignment="1">
      <alignment horizontal="center"/>
    </xf>
    <xf numFmtId="1" fontId="11" fillId="7" borderId="46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/>
    <xf numFmtId="0" fontId="2" fillId="0" borderId="1" xfId="0" applyNumberFormat="1" applyFont="1" applyFill="1" applyBorder="1" applyAlignment="1" applyProtection="1">
      <alignment horizontal="center" vertical="top"/>
    </xf>
    <xf numFmtId="0" fontId="5" fillId="4" borderId="8" xfId="0" applyNumberFormat="1" applyFont="1" applyFill="1" applyBorder="1" applyAlignment="1" applyProtection="1">
      <alignment horizontal="center" vertical="top"/>
    </xf>
    <xf numFmtId="0" fontId="5" fillId="4" borderId="13" xfId="0" applyNumberFormat="1" applyFont="1" applyFill="1" applyBorder="1" applyAlignment="1" applyProtection="1">
      <alignment horizontal="center" vertical="top"/>
    </xf>
    <xf numFmtId="0" fontId="5" fillId="4" borderId="14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0" fontId="8" fillId="3" borderId="1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4" fillId="8" borderId="25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18" fillId="0" borderId="3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6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13" fillId="0" borderId="0" xfId="0" applyFont="1" applyAlignment="1">
      <alignment horizontal="left"/>
    </xf>
    <xf numFmtId="0" fontId="14" fillId="2" borderId="0" xfId="0" applyFont="1" applyFill="1" applyBorder="1" applyAlignment="1">
      <alignment horizontal="left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7" borderId="47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7" borderId="48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top"/>
    </xf>
    <xf numFmtId="0" fontId="2" fillId="3" borderId="6" xfId="0" applyNumberFormat="1" applyFont="1" applyFill="1" applyBorder="1" applyAlignment="1" applyProtection="1">
      <alignment horizontal="center" vertical="top"/>
    </xf>
    <xf numFmtId="0" fontId="2" fillId="3" borderId="5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2" fillId="3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indent="5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0"/>
  <sheetViews>
    <sheetView tabSelected="1" workbookViewId="0">
      <selection activeCell="S32" sqref="S32"/>
    </sheetView>
  </sheetViews>
  <sheetFormatPr defaultRowHeight="15" x14ac:dyDescent="0.25"/>
  <cols>
    <col min="1" max="1" width="11.7109375" customWidth="1"/>
    <col min="2" max="2" width="16.42578125" customWidth="1"/>
    <col min="3" max="3" width="11.28515625" customWidth="1"/>
    <col min="4" max="4" width="7.5703125" customWidth="1"/>
    <col min="5" max="6" width="9.85546875" customWidth="1"/>
    <col min="7" max="7" width="12.85546875" customWidth="1"/>
    <col min="8" max="8" width="10.42578125" bestFit="1" customWidth="1"/>
    <col min="9" max="9" width="15.140625" bestFit="1" customWidth="1"/>
    <col min="10" max="10" width="10.28515625" bestFit="1" customWidth="1"/>
    <col min="11" max="11" width="12.140625" customWidth="1"/>
    <col min="12" max="12" width="13.42578125" customWidth="1"/>
  </cols>
  <sheetData>
    <row r="2" spans="1:15" ht="16.5" thickBot="1" x14ac:dyDescent="0.3">
      <c r="A2" s="169" t="s">
        <v>149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20.25" thickTop="1" thickBot="1" x14ac:dyDescent="0.35">
      <c r="D3" s="48"/>
      <c r="E3" s="51" t="s">
        <v>0</v>
      </c>
      <c r="F3" s="52" t="s">
        <v>1</v>
      </c>
    </row>
    <row r="4" spans="1:15" ht="20.25" thickTop="1" thickBot="1" x14ac:dyDescent="0.35">
      <c r="B4" s="166" t="s">
        <v>156</v>
      </c>
      <c r="C4" s="167"/>
      <c r="D4" s="168"/>
      <c r="E4" s="49"/>
      <c r="F4" s="50"/>
    </row>
    <row r="5" spans="1:15" ht="15" customHeight="1" thickTop="1" thickBot="1" x14ac:dyDescent="0.3">
      <c r="A5" s="25"/>
      <c r="B5" s="26"/>
      <c r="C5" s="92"/>
      <c r="D5" s="92"/>
      <c r="E5" s="92"/>
      <c r="F5" s="92"/>
      <c r="G5" s="30"/>
      <c r="H5" s="30"/>
      <c r="I5" s="30"/>
      <c r="J5" s="30" t="s">
        <v>2</v>
      </c>
      <c r="K5" s="30"/>
      <c r="L5" s="30"/>
    </row>
    <row r="6" spans="1:15" ht="51.75" customHeight="1" x14ac:dyDescent="0.25">
      <c r="A6" s="25"/>
      <c r="B6" s="26"/>
      <c r="C6" s="94" t="s">
        <v>3</v>
      </c>
      <c r="D6" s="95"/>
      <c r="E6" s="176" t="s">
        <v>150</v>
      </c>
      <c r="F6" s="177"/>
      <c r="G6" s="96" t="s">
        <v>4</v>
      </c>
      <c r="H6" s="96"/>
      <c r="I6" s="97" t="s">
        <v>5</v>
      </c>
      <c r="J6" s="98" t="s">
        <v>6</v>
      </c>
      <c r="K6" s="170" t="s">
        <v>7</v>
      </c>
      <c r="L6" s="171"/>
      <c r="M6" s="178" t="s">
        <v>140</v>
      </c>
      <c r="N6" s="179"/>
      <c r="O6" s="180"/>
    </row>
    <row r="7" spans="1:15" ht="15.75" thickBot="1" x14ac:dyDescent="0.3">
      <c r="A7" s="25"/>
      <c r="B7" s="26"/>
      <c r="C7" s="99" t="s">
        <v>0</v>
      </c>
      <c r="D7" s="27" t="s">
        <v>1</v>
      </c>
      <c r="E7" s="27" t="s">
        <v>0</v>
      </c>
      <c r="F7" s="27" t="s">
        <v>1</v>
      </c>
      <c r="G7" s="27" t="s">
        <v>0</v>
      </c>
      <c r="H7" s="27" t="s">
        <v>1</v>
      </c>
      <c r="I7" s="28"/>
      <c r="J7" s="29"/>
      <c r="K7" s="27" t="s">
        <v>8</v>
      </c>
      <c r="L7" s="100" t="s">
        <v>9</v>
      </c>
      <c r="M7" s="138" t="s">
        <v>151</v>
      </c>
      <c r="N7" s="37" t="s">
        <v>0</v>
      </c>
      <c r="O7" s="139" t="s">
        <v>1</v>
      </c>
    </row>
    <row r="8" spans="1:15" ht="15.75" thickBot="1" x14ac:dyDescent="0.3">
      <c r="A8" s="121" t="s">
        <v>23</v>
      </c>
      <c r="B8" s="122" t="s">
        <v>10</v>
      </c>
      <c r="C8" s="101" t="s">
        <v>12</v>
      </c>
      <c r="D8" s="46" t="s">
        <v>12</v>
      </c>
      <c r="E8" s="30" t="s">
        <v>13</v>
      </c>
      <c r="F8" s="30" t="s">
        <v>13</v>
      </c>
      <c r="G8" s="27" t="s">
        <v>11</v>
      </c>
      <c r="H8" s="27" t="s">
        <v>11</v>
      </c>
      <c r="I8" s="47" t="s">
        <v>11</v>
      </c>
      <c r="J8" s="27" t="s">
        <v>14</v>
      </c>
      <c r="K8" s="27" t="s">
        <v>11</v>
      </c>
      <c r="L8" s="100" t="s">
        <v>15</v>
      </c>
      <c r="M8" s="140" t="s">
        <v>13</v>
      </c>
      <c r="N8" s="37" t="s">
        <v>13</v>
      </c>
      <c r="O8" s="139" t="s">
        <v>13</v>
      </c>
    </row>
    <row r="9" spans="1:15" ht="15.75" thickTop="1" x14ac:dyDescent="0.25">
      <c r="A9" s="123">
        <v>1</v>
      </c>
      <c r="B9" s="124" t="s">
        <v>16</v>
      </c>
      <c r="C9" s="102">
        <v>0.35</v>
      </c>
      <c r="D9" s="63"/>
      <c r="E9" s="36">
        <f>E4</f>
        <v>0</v>
      </c>
      <c r="F9" s="62"/>
      <c r="G9" s="68">
        <f>$E9*$C9</f>
        <v>0</v>
      </c>
      <c r="H9" s="69"/>
      <c r="I9" s="70">
        <f>+$H9+$G9</f>
        <v>0</v>
      </c>
      <c r="J9" s="83">
        <v>0</v>
      </c>
      <c r="K9" s="84">
        <f>J9*I9</f>
        <v>0</v>
      </c>
      <c r="L9" s="103">
        <f>+K9*12</f>
        <v>0</v>
      </c>
      <c r="M9" s="141">
        <f>N9+O9</f>
        <v>950</v>
      </c>
      <c r="N9" s="38">
        <v>950</v>
      </c>
      <c r="O9" s="142"/>
    </row>
    <row r="10" spans="1:15" x14ac:dyDescent="0.25">
      <c r="A10" s="125">
        <v>2</v>
      </c>
      <c r="B10" s="126" t="s">
        <v>17</v>
      </c>
      <c r="C10" s="104">
        <v>0.35</v>
      </c>
      <c r="D10" s="64">
        <v>1.3</v>
      </c>
      <c r="E10" s="36">
        <f>E4</f>
        <v>0</v>
      </c>
      <c r="F10" s="44">
        <f>F4</f>
        <v>0</v>
      </c>
      <c r="G10" s="71">
        <f>$E10*$C10</f>
        <v>0</v>
      </c>
      <c r="H10" s="72">
        <f>$D10*$F10</f>
        <v>0</v>
      </c>
      <c r="I10" s="73">
        <f>+$H10+$G10</f>
        <v>0</v>
      </c>
      <c r="J10" s="85">
        <v>0</v>
      </c>
      <c r="K10" s="84">
        <f t="shared" ref="K10:K22" si="0">J10*I10</f>
        <v>0</v>
      </c>
      <c r="L10" s="103">
        <f t="shared" ref="L10:L22" si="1">+K10*12</f>
        <v>0</v>
      </c>
      <c r="M10" s="141">
        <f>N10+O10</f>
        <v>1310</v>
      </c>
      <c r="N10" s="38">
        <v>1040</v>
      </c>
      <c r="O10" s="143">
        <v>270</v>
      </c>
    </row>
    <row r="11" spans="1:15" s="24" customFormat="1" x14ac:dyDescent="0.25">
      <c r="A11" s="127">
        <v>3</v>
      </c>
      <c r="B11" s="128" t="s">
        <v>16</v>
      </c>
      <c r="C11" s="105">
        <v>2.5</v>
      </c>
      <c r="D11" s="65"/>
      <c r="E11" s="42">
        <f>E4</f>
        <v>0</v>
      </c>
      <c r="F11" s="62"/>
      <c r="G11" s="74">
        <f>$E11*$C11</f>
        <v>0</v>
      </c>
      <c r="H11" s="69"/>
      <c r="I11" s="75">
        <f>+$H11+$G11</f>
        <v>0</v>
      </c>
      <c r="J11" s="83">
        <v>0</v>
      </c>
      <c r="K11" s="86">
        <f t="shared" si="0"/>
        <v>0</v>
      </c>
      <c r="L11" s="106">
        <f t="shared" si="1"/>
        <v>0</v>
      </c>
      <c r="M11" s="141">
        <f t="shared" ref="M11:M22" si="2">N11+O11</f>
        <v>50</v>
      </c>
      <c r="N11" s="38">
        <v>50</v>
      </c>
      <c r="O11" s="142">
        <v>0</v>
      </c>
    </row>
    <row r="12" spans="1:15" x14ac:dyDescent="0.25">
      <c r="A12" s="129">
        <v>4</v>
      </c>
      <c r="B12" s="126" t="s">
        <v>17</v>
      </c>
      <c r="C12" s="104">
        <v>0.35</v>
      </c>
      <c r="D12" s="64">
        <v>1.3</v>
      </c>
      <c r="E12" s="36">
        <f>E4</f>
        <v>0</v>
      </c>
      <c r="F12" s="44">
        <f>F4</f>
        <v>0</v>
      </c>
      <c r="G12" s="71">
        <f>$E12*$C12</f>
        <v>0</v>
      </c>
      <c r="H12" s="72">
        <f>$D12*$F12</f>
        <v>0</v>
      </c>
      <c r="I12" s="73">
        <f>+$H12+$G12</f>
        <v>0</v>
      </c>
      <c r="J12" s="85">
        <v>0</v>
      </c>
      <c r="K12" s="87">
        <f t="shared" si="0"/>
        <v>0</v>
      </c>
      <c r="L12" s="107">
        <f t="shared" si="1"/>
        <v>0</v>
      </c>
      <c r="M12" s="144">
        <f t="shared" si="2"/>
        <v>4050</v>
      </c>
      <c r="N12" s="40">
        <v>3200</v>
      </c>
      <c r="O12" s="145">
        <v>850</v>
      </c>
    </row>
    <row r="13" spans="1:15" ht="1.5" customHeight="1" x14ac:dyDescent="0.25">
      <c r="A13" s="130"/>
      <c r="B13" s="131"/>
      <c r="C13" s="108"/>
      <c r="D13" s="66"/>
      <c r="E13" s="61"/>
      <c r="F13" s="62"/>
      <c r="G13" s="76"/>
      <c r="H13" s="69"/>
      <c r="I13" s="77"/>
      <c r="J13" s="76"/>
      <c r="K13" s="88"/>
      <c r="L13" s="109"/>
      <c r="M13" s="146"/>
      <c r="N13" s="62"/>
      <c r="O13" s="142"/>
    </row>
    <row r="14" spans="1:15" x14ac:dyDescent="0.25">
      <c r="A14" s="132">
        <v>5</v>
      </c>
      <c r="B14" s="133" t="s">
        <v>141</v>
      </c>
      <c r="C14" s="104">
        <v>0.35</v>
      </c>
      <c r="D14" s="65"/>
      <c r="E14" s="36">
        <f>E4</f>
        <v>0</v>
      </c>
      <c r="F14" s="62"/>
      <c r="G14" s="78">
        <f t="shared" ref="G14:G22" si="3">$E14*$C14</f>
        <v>0</v>
      </c>
      <c r="H14" s="79"/>
      <c r="I14" s="73">
        <f t="shared" ref="I14:I22" si="4">+$H14+$G14</f>
        <v>0</v>
      </c>
      <c r="J14" s="89">
        <v>0</v>
      </c>
      <c r="K14" s="90">
        <f t="shared" si="0"/>
        <v>0</v>
      </c>
      <c r="L14" s="110">
        <f t="shared" si="1"/>
        <v>0</v>
      </c>
      <c r="M14" s="147">
        <f t="shared" si="2"/>
        <v>550</v>
      </c>
      <c r="N14" s="41">
        <v>550</v>
      </c>
      <c r="O14" s="148"/>
    </row>
    <row r="15" spans="1:15" x14ac:dyDescent="0.25">
      <c r="A15" s="125">
        <v>6</v>
      </c>
      <c r="B15" s="126" t="s">
        <v>142</v>
      </c>
      <c r="C15" s="104">
        <v>0.35</v>
      </c>
      <c r="D15" s="64">
        <v>1.3</v>
      </c>
      <c r="E15" s="36">
        <f>E4</f>
        <v>0</v>
      </c>
      <c r="F15" s="44">
        <f>F4</f>
        <v>0</v>
      </c>
      <c r="G15" s="68">
        <f t="shared" si="3"/>
        <v>0</v>
      </c>
      <c r="H15" s="80">
        <f>$D15*$F15</f>
        <v>0</v>
      </c>
      <c r="I15" s="73">
        <f t="shared" si="4"/>
        <v>0</v>
      </c>
      <c r="J15" s="83">
        <v>0</v>
      </c>
      <c r="K15" s="84">
        <f t="shared" si="0"/>
        <v>0</v>
      </c>
      <c r="L15" s="103">
        <f t="shared" si="1"/>
        <v>0</v>
      </c>
      <c r="M15" s="141">
        <f t="shared" si="2"/>
        <v>900</v>
      </c>
      <c r="N15" s="38">
        <v>570</v>
      </c>
      <c r="O15" s="143">
        <v>330</v>
      </c>
    </row>
    <row r="16" spans="1:15" x14ac:dyDescent="0.25">
      <c r="A16" s="127">
        <v>7</v>
      </c>
      <c r="B16" s="128" t="s">
        <v>141</v>
      </c>
      <c r="C16" s="111">
        <v>1.8</v>
      </c>
      <c r="D16" s="65"/>
      <c r="E16" s="43">
        <f>E4</f>
        <v>0</v>
      </c>
      <c r="F16" s="62"/>
      <c r="G16" s="81">
        <f t="shared" si="3"/>
        <v>0</v>
      </c>
      <c r="H16" s="69"/>
      <c r="I16" s="75">
        <f t="shared" si="4"/>
        <v>0</v>
      </c>
      <c r="J16" s="91">
        <v>0</v>
      </c>
      <c r="K16" s="86">
        <f t="shared" si="0"/>
        <v>0</v>
      </c>
      <c r="L16" s="106">
        <f t="shared" si="1"/>
        <v>0</v>
      </c>
      <c r="M16" s="141">
        <f t="shared" si="2"/>
        <v>150</v>
      </c>
      <c r="N16" s="39">
        <v>150</v>
      </c>
      <c r="O16" s="142"/>
    </row>
    <row r="17" spans="1:15" x14ac:dyDescent="0.25">
      <c r="A17" s="127">
        <v>8</v>
      </c>
      <c r="B17" s="134" t="s">
        <v>142</v>
      </c>
      <c r="C17" s="111">
        <v>2.5</v>
      </c>
      <c r="D17" s="67">
        <v>2.7</v>
      </c>
      <c r="E17" s="43">
        <f>E4</f>
        <v>0</v>
      </c>
      <c r="F17" s="45">
        <f>F4</f>
        <v>0</v>
      </c>
      <c r="G17" s="81">
        <f t="shared" si="3"/>
        <v>0</v>
      </c>
      <c r="H17" s="82">
        <f>$D17*$F17</f>
        <v>0</v>
      </c>
      <c r="I17" s="75">
        <f t="shared" si="4"/>
        <v>0</v>
      </c>
      <c r="J17" s="91">
        <v>0</v>
      </c>
      <c r="K17" s="86">
        <f t="shared" si="0"/>
        <v>0</v>
      </c>
      <c r="L17" s="106">
        <f t="shared" si="1"/>
        <v>0</v>
      </c>
      <c r="M17" s="141">
        <f t="shared" si="2"/>
        <v>150</v>
      </c>
      <c r="N17" s="39">
        <v>100</v>
      </c>
      <c r="O17" s="149">
        <v>50</v>
      </c>
    </row>
    <row r="18" spans="1:15" x14ac:dyDescent="0.25">
      <c r="A18" s="125">
        <v>9</v>
      </c>
      <c r="B18" s="126" t="s">
        <v>143</v>
      </c>
      <c r="C18" s="104">
        <v>0.31</v>
      </c>
      <c r="D18" s="64">
        <v>1.1000000000000001</v>
      </c>
      <c r="E18" s="36">
        <f>E4</f>
        <v>0</v>
      </c>
      <c r="F18" s="44">
        <f>F4</f>
        <v>0</v>
      </c>
      <c r="G18" s="68">
        <f t="shared" si="3"/>
        <v>0</v>
      </c>
      <c r="H18" s="80">
        <f>$D18*$F18</f>
        <v>0</v>
      </c>
      <c r="I18" s="73">
        <f t="shared" si="4"/>
        <v>0</v>
      </c>
      <c r="J18" s="83">
        <v>0</v>
      </c>
      <c r="K18" s="84">
        <f t="shared" si="0"/>
        <v>0</v>
      </c>
      <c r="L18" s="103">
        <f t="shared" si="1"/>
        <v>0</v>
      </c>
      <c r="M18" s="141">
        <f t="shared" si="2"/>
        <v>4000</v>
      </c>
      <c r="N18" s="38">
        <v>3200</v>
      </c>
      <c r="O18" s="143">
        <v>800</v>
      </c>
    </row>
    <row r="19" spans="1:15" x14ac:dyDescent="0.25">
      <c r="A19" s="125">
        <v>10</v>
      </c>
      <c r="B19" s="135" t="s">
        <v>19</v>
      </c>
      <c r="C19" s="104">
        <v>0.31</v>
      </c>
      <c r="D19" s="65"/>
      <c r="E19" s="36">
        <f>E4</f>
        <v>0</v>
      </c>
      <c r="F19" s="62"/>
      <c r="G19" s="68">
        <f t="shared" si="3"/>
        <v>0</v>
      </c>
      <c r="H19" s="69"/>
      <c r="I19" s="73">
        <f t="shared" si="4"/>
        <v>0</v>
      </c>
      <c r="J19" s="83">
        <v>0</v>
      </c>
      <c r="K19" s="84">
        <f t="shared" si="0"/>
        <v>0</v>
      </c>
      <c r="L19" s="103">
        <f t="shared" si="1"/>
        <v>0</v>
      </c>
      <c r="M19" s="141">
        <f t="shared" si="2"/>
        <v>3500</v>
      </c>
      <c r="N19" s="38">
        <v>3500</v>
      </c>
      <c r="O19" s="142">
        <v>0</v>
      </c>
    </row>
    <row r="20" spans="1:15" x14ac:dyDescent="0.25">
      <c r="A20" s="125">
        <v>11</v>
      </c>
      <c r="B20" s="135" t="s">
        <v>19</v>
      </c>
      <c r="C20" s="104">
        <v>0.31</v>
      </c>
      <c r="D20" s="65"/>
      <c r="E20" s="36">
        <f>E4</f>
        <v>0</v>
      </c>
      <c r="F20" s="62"/>
      <c r="G20" s="68">
        <f t="shared" si="3"/>
        <v>0</v>
      </c>
      <c r="H20" s="69"/>
      <c r="I20" s="73">
        <f t="shared" si="4"/>
        <v>0</v>
      </c>
      <c r="J20" s="83">
        <v>0</v>
      </c>
      <c r="K20" s="84">
        <f t="shared" si="0"/>
        <v>0</v>
      </c>
      <c r="L20" s="103">
        <f t="shared" si="1"/>
        <v>0</v>
      </c>
      <c r="M20" s="141">
        <f t="shared" si="2"/>
        <v>5000</v>
      </c>
      <c r="N20" s="38">
        <v>5000</v>
      </c>
      <c r="O20" s="142">
        <v>0</v>
      </c>
    </row>
    <row r="21" spans="1:15" x14ac:dyDescent="0.25">
      <c r="A21" s="125">
        <v>12</v>
      </c>
      <c r="B21" s="126" t="s">
        <v>18</v>
      </c>
      <c r="C21" s="104">
        <v>0.31</v>
      </c>
      <c r="D21" s="64">
        <v>1.1000000000000001</v>
      </c>
      <c r="E21" s="36">
        <f>E4</f>
        <v>0</v>
      </c>
      <c r="F21" s="44">
        <f>F4</f>
        <v>0</v>
      </c>
      <c r="G21" s="68">
        <f t="shared" si="3"/>
        <v>0</v>
      </c>
      <c r="H21" s="80">
        <f>$D21*$F21</f>
        <v>0</v>
      </c>
      <c r="I21" s="73">
        <f t="shared" si="4"/>
        <v>0</v>
      </c>
      <c r="J21" s="83">
        <v>0</v>
      </c>
      <c r="K21" s="84">
        <f t="shared" si="0"/>
        <v>0</v>
      </c>
      <c r="L21" s="103">
        <f t="shared" si="1"/>
        <v>0</v>
      </c>
      <c r="M21" s="141">
        <f t="shared" si="2"/>
        <v>7500</v>
      </c>
      <c r="N21" s="38">
        <v>4300</v>
      </c>
      <c r="O21" s="143">
        <v>3200</v>
      </c>
    </row>
    <row r="22" spans="1:15" ht="15.75" thickBot="1" x14ac:dyDescent="0.3">
      <c r="A22" s="136">
        <v>13</v>
      </c>
      <c r="B22" s="137" t="s">
        <v>142</v>
      </c>
      <c r="C22" s="112">
        <v>0.31</v>
      </c>
      <c r="D22" s="113">
        <v>1.1000000000000001</v>
      </c>
      <c r="E22" s="114">
        <f>E4</f>
        <v>0</v>
      </c>
      <c r="F22" s="115">
        <f>F4</f>
        <v>0</v>
      </c>
      <c r="G22" s="116">
        <f t="shared" si="3"/>
        <v>0</v>
      </c>
      <c r="H22" s="116">
        <f>$D22*$F22</f>
        <v>0</v>
      </c>
      <c r="I22" s="117">
        <f t="shared" si="4"/>
        <v>0</v>
      </c>
      <c r="J22" s="118">
        <v>0</v>
      </c>
      <c r="K22" s="119">
        <f t="shared" si="0"/>
        <v>0</v>
      </c>
      <c r="L22" s="120">
        <f t="shared" si="1"/>
        <v>0</v>
      </c>
      <c r="M22" s="150">
        <f t="shared" si="2"/>
        <v>4050</v>
      </c>
      <c r="N22" s="151">
        <v>3200</v>
      </c>
      <c r="O22" s="152">
        <v>850</v>
      </c>
    </row>
    <row r="23" spans="1:15" x14ac:dyDescent="0.25">
      <c r="A23" s="25"/>
      <c r="B23" s="31"/>
      <c r="C23" s="32"/>
      <c r="D23" s="32"/>
      <c r="E23" s="33"/>
      <c r="F23" s="33"/>
      <c r="G23" s="34"/>
      <c r="H23" s="34"/>
      <c r="I23" s="34"/>
      <c r="J23" s="35"/>
      <c r="K23" s="93">
        <f>SUM(K9:K22)</f>
        <v>0</v>
      </c>
      <c r="L23" s="93">
        <f>SUM(L9:L22)</f>
        <v>0</v>
      </c>
    </row>
    <row r="24" spans="1:15" x14ac:dyDescent="0.25">
      <c r="A24" t="s">
        <v>152</v>
      </c>
      <c r="B24" t="s">
        <v>155</v>
      </c>
    </row>
    <row r="25" spans="1:15" x14ac:dyDescent="0.25">
      <c r="B25" s="174" t="s">
        <v>153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1:15" x14ac:dyDescent="0.25">
      <c r="B26" s="173" t="s">
        <v>157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</row>
    <row r="27" spans="1:15" ht="15" customHeight="1" x14ac:dyDescent="0.25">
      <c r="A27" s="153"/>
      <c r="B27" s="175" t="s">
        <v>154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</row>
    <row r="28" spans="1:15" x14ac:dyDescent="0.25">
      <c r="B28" s="172" t="s">
        <v>158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</row>
    <row r="29" spans="1:15" x14ac:dyDescent="0.25">
      <c r="B29" s="154" t="s">
        <v>160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</row>
    <row r="30" spans="1:15" x14ac:dyDescent="0.25">
      <c r="B30" s="165" t="s">
        <v>159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</row>
  </sheetData>
  <mergeCells count="10">
    <mergeCell ref="B30:N30"/>
    <mergeCell ref="B4:D4"/>
    <mergeCell ref="A2:O2"/>
    <mergeCell ref="K6:L6"/>
    <mergeCell ref="B28:N28"/>
    <mergeCell ref="B26:N26"/>
    <mergeCell ref="B25:N25"/>
    <mergeCell ref="B27:N27"/>
    <mergeCell ref="E6:F6"/>
    <mergeCell ref="M6:O6"/>
  </mergeCells>
  <pageMargins left="0.7" right="0.7" top="0.78740157499999996" bottom="0.78740157499999996" header="0.3" footer="0.3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41"/>
  <sheetViews>
    <sheetView workbookViewId="0">
      <selection activeCell="R15" sqref="R15"/>
    </sheetView>
  </sheetViews>
  <sheetFormatPr defaultColWidth="9.140625" defaultRowHeight="12.75" x14ac:dyDescent="0.25"/>
  <cols>
    <col min="1" max="1" width="59" style="2" customWidth="1"/>
    <col min="2" max="2" width="9.42578125" style="2" customWidth="1"/>
    <col min="3" max="3" width="17.28515625" style="2" bestFit="1" customWidth="1"/>
    <col min="4" max="5" width="12" style="2" customWidth="1"/>
    <col min="6" max="6" width="12.7109375" style="2" bestFit="1" customWidth="1"/>
    <col min="7" max="7" width="16.7109375" style="2" customWidth="1"/>
    <col min="8" max="8" width="12.7109375" style="2" bestFit="1" customWidth="1"/>
    <col min="9" max="9" width="17.28515625" style="2" bestFit="1" customWidth="1"/>
    <col min="10" max="10" width="12" style="2" customWidth="1"/>
    <col min="11" max="11" width="12" style="2" bestFit="1" customWidth="1"/>
    <col min="12" max="12" width="12" style="2" customWidth="1"/>
    <col min="13" max="13" width="12.7109375" style="2" customWidth="1"/>
    <col min="14" max="14" width="12.85546875" style="2" customWidth="1"/>
    <col min="15" max="15" width="14.28515625" style="2" customWidth="1"/>
    <col min="16" max="16384" width="9.140625" style="2"/>
  </cols>
  <sheetData>
    <row r="2" spans="1:15" x14ac:dyDescent="0.25">
      <c r="A2" s="1"/>
      <c r="B2" s="3"/>
      <c r="C2" s="53">
        <v>12</v>
      </c>
      <c r="D2" s="53">
        <v>11</v>
      </c>
      <c r="E2" s="53">
        <v>10</v>
      </c>
      <c r="F2" s="53">
        <v>9</v>
      </c>
      <c r="G2" s="4">
        <v>13</v>
      </c>
      <c r="H2" s="53">
        <v>13</v>
      </c>
      <c r="I2" s="4">
        <v>6</v>
      </c>
      <c r="J2" s="53">
        <v>5</v>
      </c>
      <c r="K2" s="53">
        <v>2.4</v>
      </c>
      <c r="L2" s="53">
        <v>1</v>
      </c>
      <c r="M2" s="155">
        <v>3</v>
      </c>
      <c r="N2" s="155">
        <v>7</v>
      </c>
      <c r="O2" s="155">
        <v>8</v>
      </c>
    </row>
    <row r="3" spans="1:15" x14ac:dyDescent="0.25">
      <c r="A3" s="1"/>
      <c r="B3" s="187" t="s">
        <v>23</v>
      </c>
      <c r="C3" s="5" t="s">
        <v>24</v>
      </c>
      <c r="D3" s="6" t="s">
        <v>24</v>
      </c>
      <c r="E3" s="6" t="s">
        <v>24</v>
      </c>
      <c r="F3" s="5" t="s">
        <v>24</v>
      </c>
      <c r="G3" s="5" t="s">
        <v>24</v>
      </c>
      <c r="H3" s="5" t="s">
        <v>24</v>
      </c>
      <c r="I3" s="5" t="s">
        <v>24</v>
      </c>
      <c r="J3" s="6" t="s">
        <v>24</v>
      </c>
      <c r="K3" s="5" t="s">
        <v>25</v>
      </c>
      <c r="L3" s="156" t="s">
        <v>25</v>
      </c>
      <c r="M3" s="156" t="s">
        <v>25</v>
      </c>
      <c r="N3" s="6" t="s">
        <v>24</v>
      </c>
      <c r="O3" s="5" t="s">
        <v>24</v>
      </c>
    </row>
    <row r="4" spans="1:15" x14ac:dyDescent="0.25">
      <c r="A4" s="189" t="s">
        <v>26</v>
      </c>
      <c r="B4" s="187"/>
      <c r="C4" s="7" t="s">
        <v>27</v>
      </c>
      <c r="D4" s="8" t="s">
        <v>27</v>
      </c>
      <c r="E4" s="8" t="s">
        <v>27</v>
      </c>
      <c r="F4" s="7" t="s">
        <v>27</v>
      </c>
      <c r="G4" s="7" t="s">
        <v>28</v>
      </c>
      <c r="H4" s="7" t="s">
        <v>28</v>
      </c>
      <c r="I4" s="7" t="s">
        <v>28</v>
      </c>
      <c r="J4" s="8" t="s">
        <v>28</v>
      </c>
      <c r="K4" s="7" t="s">
        <v>28</v>
      </c>
      <c r="L4" s="157" t="s">
        <v>28</v>
      </c>
      <c r="M4" s="157" t="s">
        <v>28</v>
      </c>
      <c r="N4" s="8" t="s">
        <v>28</v>
      </c>
      <c r="O4" s="7" t="s">
        <v>28</v>
      </c>
    </row>
    <row r="5" spans="1:15" x14ac:dyDescent="0.25">
      <c r="A5" s="190"/>
      <c r="B5" s="188"/>
      <c r="C5" s="9" t="s">
        <v>29</v>
      </c>
      <c r="D5" s="10" t="s">
        <v>30</v>
      </c>
      <c r="E5" s="10" t="s">
        <v>30</v>
      </c>
      <c r="F5" s="9" t="s">
        <v>29</v>
      </c>
      <c r="G5" s="9" t="s">
        <v>29</v>
      </c>
      <c r="H5" s="9" t="s">
        <v>29</v>
      </c>
      <c r="I5" s="9" t="s">
        <v>29</v>
      </c>
      <c r="J5" s="10" t="s">
        <v>30</v>
      </c>
      <c r="K5" s="9" t="s">
        <v>29</v>
      </c>
      <c r="L5" s="158" t="s">
        <v>30</v>
      </c>
      <c r="M5" s="158" t="s">
        <v>30</v>
      </c>
      <c r="N5" s="10" t="s">
        <v>30</v>
      </c>
      <c r="O5" s="9" t="s">
        <v>29</v>
      </c>
    </row>
    <row r="6" spans="1:15" x14ac:dyDescent="0.25">
      <c r="A6" s="11" t="s">
        <v>31</v>
      </c>
      <c r="B6" s="53" t="s">
        <v>32</v>
      </c>
      <c r="C6" s="53" t="s">
        <v>33</v>
      </c>
      <c r="D6" s="53" t="s">
        <v>34</v>
      </c>
      <c r="E6" s="53" t="s">
        <v>34</v>
      </c>
      <c r="F6" s="53" t="s">
        <v>35</v>
      </c>
      <c r="G6" s="53" t="s">
        <v>36</v>
      </c>
      <c r="H6" s="53" t="s">
        <v>36</v>
      </c>
      <c r="I6" s="53" t="s">
        <v>36</v>
      </c>
      <c r="J6" s="53" t="s">
        <v>37</v>
      </c>
      <c r="K6" s="53" t="s">
        <v>38</v>
      </c>
      <c r="L6" s="53" t="s">
        <v>38</v>
      </c>
      <c r="M6" s="53" t="s">
        <v>38</v>
      </c>
      <c r="N6" s="53" t="s">
        <v>37</v>
      </c>
      <c r="O6" s="53" t="s">
        <v>36</v>
      </c>
    </row>
    <row r="7" spans="1:15" x14ac:dyDescent="0.25">
      <c r="A7" s="11" t="s">
        <v>39</v>
      </c>
      <c r="B7" s="53" t="s">
        <v>14</v>
      </c>
      <c r="C7" s="53" t="s">
        <v>40</v>
      </c>
      <c r="D7" s="53" t="s">
        <v>41</v>
      </c>
      <c r="E7" s="53" t="s">
        <v>42</v>
      </c>
      <c r="F7" s="53" t="s">
        <v>43</v>
      </c>
      <c r="G7" s="53"/>
      <c r="H7" s="53" t="s">
        <v>44</v>
      </c>
      <c r="I7" s="53"/>
      <c r="J7" s="53" t="s">
        <v>45</v>
      </c>
      <c r="K7" s="53" t="s">
        <v>42</v>
      </c>
      <c r="L7" s="53" t="s">
        <v>46</v>
      </c>
      <c r="M7" s="53">
        <v>0</v>
      </c>
      <c r="N7" s="53">
        <v>0</v>
      </c>
      <c r="O7" s="53">
        <v>0</v>
      </c>
    </row>
    <row r="8" spans="1:15" ht="12.75" customHeight="1" x14ac:dyDescent="0.25">
      <c r="A8" s="12" t="s">
        <v>47</v>
      </c>
      <c r="B8" s="13" t="s">
        <v>48</v>
      </c>
      <c r="C8" s="191" t="s">
        <v>49</v>
      </c>
      <c r="D8" s="192"/>
      <c r="E8" s="192"/>
      <c r="F8" s="193"/>
      <c r="G8" s="60" t="s">
        <v>50</v>
      </c>
      <c r="H8" s="13" t="s">
        <v>50</v>
      </c>
      <c r="I8" s="13" t="s">
        <v>50</v>
      </c>
      <c r="J8" s="13" t="s">
        <v>50</v>
      </c>
      <c r="K8" s="13" t="s">
        <v>50</v>
      </c>
      <c r="L8" s="13" t="s">
        <v>50</v>
      </c>
      <c r="M8" s="53" t="s">
        <v>50</v>
      </c>
      <c r="N8" s="53" t="s">
        <v>50</v>
      </c>
      <c r="O8" s="53" t="s">
        <v>50</v>
      </c>
    </row>
    <row r="9" spans="1:15" x14ac:dyDescent="0.25">
      <c r="A9" s="11" t="s">
        <v>51</v>
      </c>
      <c r="B9" s="53" t="s">
        <v>52</v>
      </c>
      <c r="C9" s="53" t="s">
        <v>29</v>
      </c>
      <c r="D9" s="53" t="s">
        <v>30</v>
      </c>
      <c r="E9" s="53" t="s">
        <v>30</v>
      </c>
      <c r="F9" s="53" t="s">
        <v>29</v>
      </c>
      <c r="G9" s="53" t="s">
        <v>29</v>
      </c>
      <c r="H9" s="53" t="s">
        <v>29</v>
      </c>
      <c r="I9" s="53" t="s">
        <v>29</v>
      </c>
      <c r="J9" s="53" t="s">
        <v>53</v>
      </c>
      <c r="K9" s="53" t="s">
        <v>29</v>
      </c>
      <c r="L9" s="53" t="s">
        <v>30</v>
      </c>
      <c r="M9" s="53" t="s">
        <v>30</v>
      </c>
      <c r="N9" s="53" t="s">
        <v>30</v>
      </c>
      <c r="O9" s="53" t="s">
        <v>29</v>
      </c>
    </row>
    <row r="10" spans="1:15" x14ac:dyDescent="0.25">
      <c r="A10" s="11" t="s">
        <v>54</v>
      </c>
      <c r="B10" s="11"/>
      <c r="C10" s="53" t="s">
        <v>55</v>
      </c>
      <c r="D10" s="53" t="s">
        <v>55</v>
      </c>
      <c r="E10" s="53" t="s">
        <v>56</v>
      </c>
      <c r="F10" s="53" t="s">
        <v>56</v>
      </c>
      <c r="G10" s="53" t="s">
        <v>56</v>
      </c>
      <c r="H10" s="53" t="s">
        <v>56</v>
      </c>
      <c r="I10" s="53" t="s">
        <v>57</v>
      </c>
      <c r="J10" s="53" t="s">
        <v>57</v>
      </c>
      <c r="K10" s="53" t="s">
        <v>57</v>
      </c>
      <c r="L10" s="53" t="s">
        <v>57</v>
      </c>
      <c r="M10" s="53" t="s">
        <v>57</v>
      </c>
      <c r="N10" s="53" t="s">
        <v>57</v>
      </c>
      <c r="O10" s="53" t="s">
        <v>57</v>
      </c>
    </row>
    <row r="11" spans="1:15" x14ac:dyDescent="0.25">
      <c r="A11" s="11" t="s">
        <v>58</v>
      </c>
      <c r="B11" s="53" t="s">
        <v>59</v>
      </c>
      <c r="C11" s="53" t="s">
        <v>60</v>
      </c>
      <c r="D11" s="53" t="s">
        <v>60</v>
      </c>
      <c r="E11" s="53" t="s">
        <v>61</v>
      </c>
      <c r="F11" s="53" t="s">
        <v>61</v>
      </c>
      <c r="G11" s="53" t="s">
        <v>61</v>
      </c>
      <c r="H11" s="53" t="s">
        <v>61</v>
      </c>
      <c r="I11" s="53" t="s">
        <v>61</v>
      </c>
      <c r="J11" s="53" t="s">
        <v>62</v>
      </c>
      <c r="K11" s="53" t="s">
        <v>62</v>
      </c>
      <c r="L11" s="53" t="s">
        <v>62</v>
      </c>
      <c r="M11" s="53">
        <v>700</v>
      </c>
      <c r="N11" s="53">
        <v>1500</v>
      </c>
      <c r="O11" s="53">
        <v>1500</v>
      </c>
    </row>
    <row r="12" spans="1:15" x14ac:dyDescent="0.2">
      <c r="A12" s="11" t="s">
        <v>63</v>
      </c>
      <c r="B12" s="53" t="s">
        <v>59</v>
      </c>
      <c r="C12" s="53">
        <v>7500</v>
      </c>
      <c r="D12" s="14">
        <v>5000</v>
      </c>
      <c r="E12" s="53">
        <v>3500</v>
      </c>
      <c r="F12" s="57" t="s">
        <v>64</v>
      </c>
      <c r="G12" s="4">
        <v>1500</v>
      </c>
      <c r="H12" s="57">
        <v>900</v>
      </c>
      <c r="I12" s="57">
        <v>400</v>
      </c>
      <c r="J12" s="53" t="s">
        <v>65</v>
      </c>
      <c r="K12" s="53">
        <v>1300</v>
      </c>
      <c r="L12" s="53">
        <v>950</v>
      </c>
      <c r="M12" s="53">
        <v>70</v>
      </c>
      <c r="N12" s="53">
        <v>150</v>
      </c>
      <c r="O12" s="53">
        <v>150</v>
      </c>
    </row>
    <row r="13" spans="1:15" x14ac:dyDescent="0.25">
      <c r="A13" s="11" t="s">
        <v>66</v>
      </c>
      <c r="B13" s="15" t="s">
        <v>67</v>
      </c>
      <c r="C13" s="53" t="s">
        <v>68</v>
      </c>
      <c r="D13" s="53"/>
      <c r="E13" s="53"/>
      <c r="F13" s="57" t="s">
        <v>69</v>
      </c>
      <c r="G13" s="4" t="s">
        <v>70</v>
      </c>
      <c r="H13" s="57" t="s">
        <v>71</v>
      </c>
      <c r="I13" s="4" t="s">
        <v>70</v>
      </c>
      <c r="J13" s="53"/>
      <c r="K13" s="53" t="s">
        <v>72</v>
      </c>
      <c r="L13" s="53"/>
      <c r="M13" s="4"/>
      <c r="N13" s="4"/>
      <c r="O13" s="4" t="s">
        <v>161</v>
      </c>
    </row>
    <row r="14" spans="1:15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59"/>
      <c r="N14" s="159"/>
      <c r="O14" s="159"/>
    </row>
    <row r="15" spans="1:15" x14ac:dyDescent="0.25">
      <c r="A15" s="1"/>
      <c r="B15" s="3"/>
      <c r="C15" s="53">
        <v>12</v>
      </c>
      <c r="D15" s="53">
        <v>11</v>
      </c>
      <c r="E15" s="53">
        <v>10</v>
      </c>
      <c r="F15" s="53">
        <v>9</v>
      </c>
      <c r="G15" s="53">
        <v>13</v>
      </c>
      <c r="H15" s="53">
        <v>13</v>
      </c>
      <c r="I15" s="53">
        <v>6</v>
      </c>
      <c r="J15" s="53">
        <v>5</v>
      </c>
      <c r="K15" s="53">
        <v>2.4</v>
      </c>
      <c r="L15" s="53">
        <v>1</v>
      </c>
      <c r="M15" s="155">
        <v>3</v>
      </c>
      <c r="N15" s="155">
        <v>7</v>
      </c>
      <c r="O15" s="155">
        <v>8</v>
      </c>
    </row>
    <row r="16" spans="1:15" x14ac:dyDescent="0.25">
      <c r="A16" s="1"/>
      <c r="B16" s="187" t="s">
        <v>23</v>
      </c>
      <c r="C16" s="5" t="s">
        <v>24</v>
      </c>
      <c r="D16" s="6" t="s">
        <v>24</v>
      </c>
      <c r="E16" s="6" t="s">
        <v>24</v>
      </c>
      <c r="F16" s="5" t="s">
        <v>24</v>
      </c>
      <c r="G16" s="5" t="s">
        <v>24</v>
      </c>
      <c r="H16" s="5" t="s">
        <v>24</v>
      </c>
      <c r="I16" s="5" t="s">
        <v>24</v>
      </c>
      <c r="J16" s="6" t="s">
        <v>24</v>
      </c>
      <c r="K16" s="5" t="s">
        <v>25</v>
      </c>
      <c r="L16" s="156" t="s">
        <v>25</v>
      </c>
      <c r="M16" s="156" t="s">
        <v>25</v>
      </c>
      <c r="N16" s="6" t="s">
        <v>24</v>
      </c>
      <c r="O16" s="5" t="s">
        <v>24</v>
      </c>
    </row>
    <row r="17" spans="1:15" ht="25.5" x14ac:dyDescent="0.25">
      <c r="A17" s="59" t="s">
        <v>73</v>
      </c>
      <c r="B17" s="188"/>
      <c r="C17" s="9" t="s">
        <v>74</v>
      </c>
      <c r="D17" s="10" t="s">
        <v>75</v>
      </c>
      <c r="E17" s="10" t="s">
        <v>75</v>
      </c>
      <c r="F17" s="9" t="s">
        <v>74</v>
      </c>
      <c r="G17" s="9" t="s">
        <v>76</v>
      </c>
      <c r="H17" s="9" t="s">
        <v>76</v>
      </c>
      <c r="I17" s="9" t="s">
        <v>76</v>
      </c>
      <c r="J17" s="10" t="s">
        <v>77</v>
      </c>
      <c r="K17" s="9" t="s">
        <v>76</v>
      </c>
      <c r="L17" s="158" t="s">
        <v>77</v>
      </c>
      <c r="M17" s="158" t="s">
        <v>77</v>
      </c>
      <c r="N17" s="10" t="s">
        <v>77</v>
      </c>
      <c r="O17" s="9" t="s">
        <v>76</v>
      </c>
    </row>
    <row r="18" spans="1:15" x14ac:dyDescent="0.25">
      <c r="A18" s="11" t="s">
        <v>78</v>
      </c>
      <c r="B18" s="53" t="s">
        <v>79</v>
      </c>
      <c r="C18" s="184" t="s">
        <v>80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59"/>
      <c r="N18" s="159"/>
      <c r="O18" s="159"/>
    </row>
    <row r="19" spans="1:15" x14ac:dyDescent="0.25">
      <c r="A19" s="11" t="s">
        <v>81</v>
      </c>
      <c r="B19" s="53" t="s">
        <v>79</v>
      </c>
      <c r="C19" s="53" t="s">
        <v>82</v>
      </c>
      <c r="D19" s="53" t="s">
        <v>82</v>
      </c>
      <c r="E19" s="53" t="s">
        <v>82</v>
      </c>
      <c r="F19" s="53" t="s">
        <v>82</v>
      </c>
      <c r="G19" s="53" t="s">
        <v>83</v>
      </c>
      <c r="H19" s="53" t="s">
        <v>83</v>
      </c>
      <c r="I19" s="53" t="s">
        <v>83</v>
      </c>
      <c r="J19" s="53" t="s">
        <v>83</v>
      </c>
      <c r="K19" s="53" t="s">
        <v>83</v>
      </c>
      <c r="L19" s="53" t="s">
        <v>83</v>
      </c>
      <c r="M19" s="53" t="s">
        <v>83</v>
      </c>
      <c r="N19" s="53" t="s">
        <v>83</v>
      </c>
      <c r="O19" s="53" t="s">
        <v>83</v>
      </c>
    </row>
    <row r="20" spans="1:15" x14ac:dyDescent="0.25">
      <c r="A20" s="11" t="s">
        <v>84</v>
      </c>
      <c r="B20" s="53" t="s">
        <v>85</v>
      </c>
      <c r="C20" s="53" t="s">
        <v>86</v>
      </c>
      <c r="D20" s="53" t="s">
        <v>87</v>
      </c>
      <c r="E20" s="53" t="s">
        <v>87</v>
      </c>
      <c r="F20" s="53" t="s">
        <v>86</v>
      </c>
      <c r="G20" s="53" t="s">
        <v>88</v>
      </c>
      <c r="H20" s="53" t="s">
        <v>89</v>
      </c>
      <c r="I20" s="53" t="s">
        <v>88</v>
      </c>
      <c r="J20" s="53" t="s">
        <v>89</v>
      </c>
      <c r="K20" s="53" t="s">
        <v>89</v>
      </c>
      <c r="L20" s="53" t="s">
        <v>89</v>
      </c>
      <c r="M20" s="53" t="s">
        <v>89</v>
      </c>
      <c r="N20" s="53" t="s">
        <v>89</v>
      </c>
      <c r="O20" s="53" t="s">
        <v>89</v>
      </c>
    </row>
    <row r="21" spans="1:15" x14ac:dyDescent="0.25">
      <c r="A21" s="11" t="s">
        <v>90</v>
      </c>
      <c r="B21" s="53" t="s">
        <v>91</v>
      </c>
      <c r="C21" s="53" t="s">
        <v>92</v>
      </c>
      <c r="D21" s="53" t="s">
        <v>92</v>
      </c>
      <c r="E21" s="53" t="s">
        <v>92</v>
      </c>
      <c r="F21" s="57" t="s">
        <v>93</v>
      </c>
      <c r="G21" s="57">
        <v>30</v>
      </c>
      <c r="H21" s="57" t="s">
        <v>93</v>
      </c>
      <c r="I21" s="57">
        <v>30</v>
      </c>
      <c r="J21" s="53" t="s">
        <v>93</v>
      </c>
      <c r="K21" s="53" t="s">
        <v>93</v>
      </c>
      <c r="L21" s="53" t="s">
        <v>92</v>
      </c>
      <c r="M21" s="53">
        <v>20</v>
      </c>
      <c r="N21" s="53">
        <v>20</v>
      </c>
      <c r="O21" s="53">
        <v>20</v>
      </c>
    </row>
    <row r="22" spans="1:15" x14ac:dyDescent="0.25">
      <c r="A22" s="11" t="s">
        <v>94</v>
      </c>
      <c r="B22" s="53" t="s">
        <v>91</v>
      </c>
      <c r="C22" s="53" t="s">
        <v>92</v>
      </c>
      <c r="D22" s="53" t="s">
        <v>95</v>
      </c>
      <c r="E22" s="53">
        <v>0</v>
      </c>
      <c r="F22" s="57" t="s">
        <v>93</v>
      </c>
      <c r="G22" s="57">
        <v>30</v>
      </c>
      <c r="H22" s="57" t="s">
        <v>93</v>
      </c>
      <c r="I22" s="57">
        <v>30</v>
      </c>
      <c r="J22" s="53" t="s">
        <v>95</v>
      </c>
      <c r="K22" s="53" t="s">
        <v>93</v>
      </c>
      <c r="L22" s="53" t="s">
        <v>95</v>
      </c>
      <c r="M22" s="53">
        <v>0</v>
      </c>
      <c r="N22" s="53">
        <v>0</v>
      </c>
      <c r="O22" s="53">
        <v>20</v>
      </c>
    </row>
    <row r="23" spans="1:15" x14ac:dyDescent="0.25">
      <c r="A23" s="11" t="s">
        <v>96</v>
      </c>
      <c r="B23" s="53" t="s">
        <v>97</v>
      </c>
      <c r="C23" s="53" t="s">
        <v>98</v>
      </c>
      <c r="D23" s="53" t="s">
        <v>98</v>
      </c>
      <c r="E23" s="53" t="s">
        <v>99</v>
      </c>
      <c r="F23" s="53" t="s">
        <v>99</v>
      </c>
      <c r="G23" s="53" t="s">
        <v>99</v>
      </c>
      <c r="H23" s="53" t="s">
        <v>99</v>
      </c>
      <c r="I23" s="53" t="s">
        <v>99</v>
      </c>
      <c r="J23" s="53" t="s">
        <v>99</v>
      </c>
      <c r="K23" s="53" t="s">
        <v>99</v>
      </c>
      <c r="L23" s="53" t="s">
        <v>99</v>
      </c>
      <c r="M23" s="53">
        <v>1</v>
      </c>
      <c r="N23" s="53">
        <v>1</v>
      </c>
      <c r="O23" s="53">
        <v>1</v>
      </c>
    </row>
    <row r="24" spans="1:15" x14ac:dyDescent="0.25">
      <c r="A24" s="11" t="s">
        <v>100</v>
      </c>
      <c r="B24" s="53" t="s">
        <v>14</v>
      </c>
      <c r="C24" s="53" t="s">
        <v>22</v>
      </c>
      <c r="D24" s="53" t="s">
        <v>22</v>
      </c>
      <c r="E24" s="53" t="s">
        <v>21</v>
      </c>
      <c r="F24" s="53" t="s">
        <v>21</v>
      </c>
      <c r="G24" s="53">
        <v>2</v>
      </c>
      <c r="H24" s="53">
        <v>1</v>
      </c>
      <c r="I24" s="53">
        <v>1</v>
      </c>
      <c r="J24" s="53" t="s">
        <v>20</v>
      </c>
      <c r="K24" s="53" t="s">
        <v>20</v>
      </c>
      <c r="L24" s="53" t="s">
        <v>20</v>
      </c>
      <c r="M24" s="53">
        <v>1</v>
      </c>
      <c r="N24" s="53">
        <v>1</v>
      </c>
      <c r="O24" s="53">
        <v>1</v>
      </c>
    </row>
    <row r="25" spans="1:15" x14ac:dyDescent="0.25">
      <c r="A25" s="11" t="s">
        <v>101</v>
      </c>
      <c r="B25" s="53" t="s">
        <v>102</v>
      </c>
      <c r="C25" s="53" t="s">
        <v>103</v>
      </c>
      <c r="D25" s="53" t="s">
        <v>103</v>
      </c>
      <c r="E25" s="53" t="s">
        <v>104</v>
      </c>
      <c r="F25" s="53" t="s">
        <v>104</v>
      </c>
      <c r="G25" s="16">
        <v>750</v>
      </c>
      <c r="H25" s="53" t="s">
        <v>105</v>
      </c>
      <c r="I25" s="53" t="s">
        <v>105</v>
      </c>
      <c r="J25" s="53" t="s">
        <v>105</v>
      </c>
      <c r="K25" s="53" t="s">
        <v>105</v>
      </c>
      <c r="L25" s="53" t="s">
        <v>105</v>
      </c>
      <c r="M25" s="53">
        <v>250</v>
      </c>
      <c r="N25" s="53">
        <v>250</v>
      </c>
      <c r="O25" s="53">
        <v>250</v>
      </c>
    </row>
    <row r="26" spans="1:15" x14ac:dyDescent="0.25">
      <c r="A26" s="11" t="s">
        <v>106</v>
      </c>
      <c r="B26" s="53" t="s">
        <v>48</v>
      </c>
      <c r="C26" s="53" t="s">
        <v>107</v>
      </c>
      <c r="D26" s="53" t="s">
        <v>107</v>
      </c>
      <c r="E26" s="53" t="s">
        <v>107</v>
      </c>
      <c r="F26" s="53" t="s">
        <v>107</v>
      </c>
      <c r="G26" s="53" t="s">
        <v>107</v>
      </c>
      <c r="H26" s="53" t="s">
        <v>107</v>
      </c>
      <c r="I26" s="53" t="s">
        <v>107</v>
      </c>
      <c r="J26" s="53" t="s">
        <v>107</v>
      </c>
      <c r="K26" s="53" t="s">
        <v>107</v>
      </c>
      <c r="L26" s="53" t="s">
        <v>107</v>
      </c>
      <c r="M26" s="53" t="s">
        <v>107</v>
      </c>
      <c r="N26" s="53" t="s">
        <v>107</v>
      </c>
      <c r="O26" s="53" t="s">
        <v>107</v>
      </c>
    </row>
    <row r="27" spans="1:15" x14ac:dyDescent="0.25">
      <c r="A27" s="11" t="s">
        <v>108</v>
      </c>
      <c r="B27" s="53" t="s">
        <v>48</v>
      </c>
      <c r="C27" s="53" t="s">
        <v>107</v>
      </c>
      <c r="D27" s="53" t="s">
        <v>107</v>
      </c>
      <c r="E27" s="53" t="s">
        <v>107</v>
      </c>
      <c r="F27" s="53" t="s">
        <v>107</v>
      </c>
      <c r="G27" s="16" t="s">
        <v>109</v>
      </c>
      <c r="H27" s="53" t="s">
        <v>107</v>
      </c>
      <c r="I27" s="16" t="s">
        <v>109</v>
      </c>
      <c r="J27" s="53" t="s">
        <v>107</v>
      </c>
      <c r="K27" s="53" t="s">
        <v>50</v>
      </c>
      <c r="L27" s="53" t="s">
        <v>50</v>
      </c>
      <c r="M27" s="53" t="s">
        <v>50</v>
      </c>
      <c r="N27" s="53" t="s">
        <v>107</v>
      </c>
      <c r="O27" s="53" t="s">
        <v>107</v>
      </c>
    </row>
    <row r="28" spans="1:15" x14ac:dyDescent="0.25">
      <c r="A28" s="11" t="s">
        <v>110</v>
      </c>
      <c r="B28" s="53" t="s">
        <v>48</v>
      </c>
      <c r="C28" s="53" t="s">
        <v>107</v>
      </c>
      <c r="D28" s="53" t="s">
        <v>50</v>
      </c>
      <c r="E28" s="53" t="s">
        <v>50</v>
      </c>
      <c r="F28" s="53" t="s">
        <v>107</v>
      </c>
      <c r="G28" s="16" t="s">
        <v>50</v>
      </c>
      <c r="H28" s="53" t="s">
        <v>107</v>
      </c>
      <c r="I28" s="16" t="s">
        <v>50</v>
      </c>
      <c r="J28" s="53" t="s">
        <v>107</v>
      </c>
      <c r="K28" s="53" t="s">
        <v>50</v>
      </c>
      <c r="L28" s="53" t="s">
        <v>50</v>
      </c>
      <c r="M28" s="53" t="s">
        <v>50</v>
      </c>
      <c r="N28" s="53" t="s">
        <v>50</v>
      </c>
      <c r="O28" s="53" t="s">
        <v>50</v>
      </c>
    </row>
    <row r="29" spans="1:15" x14ac:dyDescent="0.25">
      <c r="A29" s="11" t="s">
        <v>111</v>
      </c>
      <c r="B29" s="11"/>
      <c r="C29" s="53" t="s">
        <v>112</v>
      </c>
      <c r="D29" s="181" t="s">
        <v>113</v>
      </c>
      <c r="E29" s="182"/>
      <c r="F29" s="183"/>
      <c r="G29" s="19" t="s">
        <v>112</v>
      </c>
      <c r="H29" s="20" t="s">
        <v>113</v>
      </c>
      <c r="I29" s="19" t="s">
        <v>112</v>
      </c>
      <c r="J29" s="184" t="s">
        <v>113</v>
      </c>
      <c r="K29" s="185"/>
      <c r="L29" s="186"/>
      <c r="M29" s="53" t="s">
        <v>113</v>
      </c>
      <c r="N29" s="53" t="s">
        <v>113</v>
      </c>
      <c r="O29" s="53" t="s">
        <v>113</v>
      </c>
    </row>
    <row r="30" spans="1:15" x14ac:dyDescent="0.25">
      <c r="A30" s="11" t="s">
        <v>114</v>
      </c>
      <c r="B30" s="53" t="s">
        <v>48</v>
      </c>
      <c r="C30" s="53" t="s">
        <v>107</v>
      </c>
      <c r="D30" s="53" t="s">
        <v>107</v>
      </c>
      <c r="E30" s="53" t="s">
        <v>115</v>
      </c>
      <c r="F30" s="53" t="s">
        <v>107</v>
      </c>
      <c r="G30" s="53" t="s">
        <v>107</v>
      </c>
      <c r="H30" s="53" t="s">
        <v>107</v>
      </c>
      <c r="I30" s="53" t="s">
        <v>107</v>
      </c>
      <c r="J30" s="53" t="s">
        <v>107</v>
      </c>
      <c r="K30" s="53" t="s">
        <v>50</v>
      </c>
      <c r="L30" s="53" t="s">
        <v>50</v>
      </c>
      <c r="M30" s="53" t="s">
        <v>50</v>
      </c>
      <c r="N30" s="53" t="s">
        <v>50</v>
      </c>
      <c r="O30" s="53" t="s">
        <v>107</v>
      </c>
    </row>
    <row r="31" spans="1:15" x14ac:dyDescent="0.25">
      <c r="A31" s="11" t="s">
        <v>116</v>
      </c>
      <c r="B31" s="53" t="s">
        <v>79</v>
      </c>
      <c r="C31" s="194" t="s">
        <v>117</v>
      </c>
      <c r="D31" s="194"/>
      <c r="E31" s="194"/>
      <c r="F31" s="194"/>
      <c r="G31" s="194"/>
      <c r="H31" s="194"/>
      <c r="I31" s="53" t="s">
        <v>118</v>
      </c>
      <c r="J31" s="53" t="s">
        <v>118</v>
      </c>
      <c r="K31" s="53" t="s">
        <v>50</v>
      </c>
      <c r="L31" s="53" t="s">
        <v>50</v>
      </c>
      <c r="M31" s="53" t="s">
        <v>50</v>
      </c>
      <c r="N31" s="53" t="s">
        <v>118</v>
      </c>
      <c r="O31" s="53" t="s">
        <v>118</v>
      </c>
    </row>
    <row r="32" spans="1:15" x14ac:dyDescent="0.25">
      <c r="A32" s="11" t="s">
        <v>119</v>
      </c>
      <c r="B32" s="53" t="s">
        <v>120</v>
      </c>
      <c r="C32" s="198" t="s">
        <v>121</v>
      </c>
      <c r="D32" s="198"/>
      <c r="E32" s="198"/>
      <c r="F32" s="198"/>
      <c r="G32" s="4" t="s">
        <v>122</v>
      </c>
      <c r="H32" s="57" t="s">
        <v>123</v>
      </c>
      <c r="I32" s="4" t="s">
        <v>122</v>
      </c>
      <c r="J32" s="53" t="s">
        <v>123</v>
      </c>
      <c r="K32" s="53" t="s">
        <v>50</v>
      </c>
      <c r="L32" s="53" t="s">
        <v>50</v>
      </c>
      <c r="M32" s="53" t="s">
        <v>50</v>
      </c>
      <c r="N32" s="160" t="s">
        <v>162</v>
      </c>
      <c r="O32" s="160" t="s">
        <v>162</v>
      </c>
    </row>
    <row r="33" spans="1:15" x14ac:dyDescent="0.25">
      <c r="A33" s="11" t="s">
        <v>124</v>
      </c>
      <c r="B33" s="53" t="s">
        <v>79</v>
      </c>
      <c r="C33" s="194" t="s">
        <v>125</v>
      </c>
      <c r="D33" s="194"/>
      <c r="E33" s="194"/>
      <c r="F33" s="194"/>
      <c r="G33" s="194"/>
      <c r="H33" s="194"/>
      <c r="I33" s="184" t="s">
        <v>125</v>
      </c>
      <c r="J33" s="186"/>
      <c r="K33" s="53" t="s">
        <v>50</v>
      </c>
      <c r="L33" s="53" t="s">
        <v>50</v>
      </c>
      <c r="M33" s="53" t="s">
        <v>50</v>
      </c>
      <c r="N33" s="53" t="s">
        <v>163</v>
      </c>
      <c r="O33" s="53" t="s">
        <v>163</v>
      </c>
    </row>
    <row r="34" spans="1:15" x14ac:dyDescent="0.25">
      <c r="A34" s="11" t="s">
        <v>126</v>
      </c>
      <c r="B34" s="53" t="s">
        <v>48</v>
      </c>
      <c r="C34" s="199" t="s">
        <v>127</v>
      </c>
      <c r="D34" s="199"/>
      <c r="E34" s="199"/>
      <c r="F34" s="53" t="s">
        <v>50</v>
      </c>
      <c r="G34" s="53" t="s">
        <v>128</v>
      </c>
      <c r="H34" s="53" t="s">
        <v>50</v>
      </c>
      <c r="I34" s="53" t="s">
        <v>50</v>
      </c>
      <c r="J34" s="53" t="s">
        <v>50</v>
      </c>
      <c r="K34" s="53" t="s">
        <v>50</v>
      </c>
      <c r="L34" s="53" t="s">
        <v>50</v>
      </c>
      <c r="M34" s="53" t="s">
        <v>50</v>
      </c>
      <c r="N34" s="53" t="s">
        <v>50</v>
      </c>
      <c r="O34" s="53" t="s">
        <v>50</v>
      </c>
    </row>
    <row r="35" spans="1:15" x14ac:dyDescent="0.25">
      <c r="A35" s="11" t="s">
        <v>129</v>
      </c>
      <c r="B35" s="53" t="s">
        <v>48</v>
      </c>
      <c r="C35" s="194" t="s">
        <v>146</v>
      </c>
      <c r="D35" s="194"/>
      <c r="E35" s="194"/>
      <c r="F35" s="194"/>
      <c r="G35" s="53" t="s">
        <v>128</v>
      </c>
      <c r="H35" s="57" t="s">
        <v>130</v>
      </c>
      <c r="I35" s="57" t="s">
        <v>128</v>
      </c>
      <c r="J35" s="53" t="s">
        <v>130</v>
      </c>
      <c r="K35" s="53" t="s">
        <v>50</v>
      </c>
      <c r="L35" s="53" t="s">
        <v>50</v>
      </c>
      <c r="M35" s="53" t="s">
        <v>50</v>
      </c>
      <c r="N35" s="53" t="s">
        <v>50</v>
      </c>
      <c r="O35" s="53" t="s">
        <v>50</v>
      </c>
    </row>
    <row r="36" spans="1:15" x14ac:dyDescent="0.25">
      <c r="A36" s="11" t="s">
        <v>131</v>
      </c>
      <c r="B36" s="53" t="s">
        <v>48</v>
      </c>
      <c r="C36" s="194" t="s">
        <v>132</v>
      </c>
      <c r="D36" s="194"/>
      <c r="E36" s="194"/>
      <c r="F36" s="194"/>
      <c r="G36" s="16" t="s">
        <v>50</v>
      </c>
      <c r="H36" s="53" t="s">
        <v>50</v>
      </c>
      <c r="I36" s="53" t="s">
        <v>50</v>
      </c>
      <c r="J36" s="53" t="s">
        <v>50</v>
      </c>
      <c r="K36" s="53" t="s">
        <v>50</v>
      </c>
      <c r="L36" s="53" t="s">
        <v>50</v>
      </c>
      <c r="M36" s="53" t="s">
        <v>50</v>
      </c>
      <c r="N36" s="53" t="s">
        <v>50</v>
      </c>
      <c r="O36" s="53" t="s">
        <v>50</v>
      </c>
    </row>
    <row r="37" spans="1:15" ht="25.5" x14ac:dyDescent="0.25">
      <c r="A37" s="21" t="s">
        <v>133</v>
      </c>
      <c r="B37" s="11"/>
      <c r="C37" s="195" t="s">
        <v>134</v>
      </c>
      <c r="D37" s="196"/>
      <c r="E37" s="196"/>
      <c r="F37" s="196"/>
      <c r="G37" s="197"/>
      <c r="H37" s="155" t="s">
        <v>135</v>
      </c>
      <c r="I37" s="155" t="s">
        <v>135</v>
      </c>
      <c r="J37" s="161" t="s">
        <v>148</v>
      </c>
      <c r="K37" s="155" t="s">
        <v>136</v>
      </c>
      <c r="L37" s="155" t="s">
        <v>137</v>
      </c>
      <c r="M37" s="155" t="s">
        <v>164</v>
      </c>
      <c r="N37" s="155" t="s">
        <v>165</v>
      </c>
      <c r="O37" s="155" t="s">
        <v>166</v>
      </c>
    </row>
    <row r="38" spans="1:15" x14ac:dyDescent="0.25">
      <c r="A38" s="11" t="s">
        <v>138</v>
      </c>
      <c r="B38" s="54" t="s">
        <v>107</v>
      </c>
      <c r="C38" s="195" t="s">
        <v>139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62"/>
      <c r="N38" s="162"/>
      <c r="O38" s="163"/>
    </row>
    <row r="39" spans="1:15" x14ac:dyDescent="0.25">
      <c r="A39" s="11" t="s">
        <v>144</v>
      </c>
      <c r="B39" s="54" t="s">
        <v>107</v>
      </c>
      <c r="C39" s="184" t="s">
        <v>107</v>
      </c>
      <c r="D39" s="185"/>
      <c r="E39" s="185"/>
      <c r="F39" s="185"/>
      <c r="G39" s="185"/>
      <c r="H39" s="185"/>
      <c r="I39" s="185"/>
      <c r="J39" s="185"/>
      <c r="K39" s="185"/>
      <c r="L39" s="185"/>
      <c r="M39" s="55"/>
      <c r="N39" s="55"/>
      <c r="O39" s="56"/>
    </row>
    <row r="40" spans="1:15" x14ac:dyDescent="0.25">
      <c r="A40" s="22" t="s">
        <v>147</v>
      </c>
      <c r="B40" s="23" t="s">
        <v>48</v>
      </c>
      <c r="C40" s="164" t="s">
        <v>50</v>
      </c>
      <c r="D40" s="164" t="s">
        <v>50</v>
      </c>
      <c r="E40" s="164" t="s">
        <v>50</v>
      </c>
      <c r="F40" s="164" t="s">
        <v>50</v>
      </c>
      <c r="G40" s="164" t="s">
        <v>107</v>
      </c>
      <c r="H40" s="164" t="s">
        <v>50</v>
      </c>
      <c r="I40" s="164" t="s">
        <v>107</v>
      </c>
      <c r="J40" s="164" t="s">
        <v>50</v>
      </c>
      <c r="K40" s="164" t="s">
        <v>50</v>
      </c>
      <c r="L40" s="164" t="s">
        <v>50</v>
      </c>
      <c r="M40" s="58" t="s">
        <v>50</v>
      </c>
      <c r="N40" s="58" t="s">
        <v>50</v>
      </c>
      <c r="O40" s="58" t="s">
        <v>50</v>
      </c>
    </row>
    <row r="41" spans="1:15" x14ac:dyDescent="0.25">
      <c r="A41" s="22" t="s">
        <v>145</v>
      </c>
      <c r="B41" s="23" t="s">
        <v>48</v>
      </c>
      <c r="C41" s="23" t="s">
        <v>50</v>
      </c>
      <c r="D41" s="23" t="s">
        <v>50</v>
      </c>
      <c r="E41" s="23" t="s">
        <v>50</v>
      </c>
      <c r="F41" s="23" t="s">
        <v>50</v>
      </c>
      <c r="G41" s="23" t="s">
        <v>107</v>
      </c>
      <c r="H41" s="23" t="s">
        <v>50</v>
      </c>
      <c r="I41" s="23" t="s">
        <v>107</v>
      </c>
      <c r="J41" s="23" t="s">
        <v>50</v>
      </c>
      <c r="K41" s="23" t="s">
        <v>50</v>
      </c>
      <c r="L41" s="23" t="s">
        <v>50</v>
      </c>
      <c r="M41" s="53" t="s">
        <v>50</v>
      </c>
      <c r="N41" s="53" t="s">
        <v>50</v>
      </c>
      <c r="O41" s="53"/>
    </row>
  </sheetData>
  <mergeCells count="17">
    <mergeCell ref="C36:F36"/>
    <mergeCell ref="C37:G37"/>
    <mergeCell ref="C38:L38"/>
    <mergeCell ref="C39:L39"/>
    <mergeCell ref="C31:H31"/>
    <mergeCell ref="C32:F32"/>
    <mergeCell ref="C33:H33"/>
    <mergeCell ref="I33:J33"/>
    <mergeCell ref="C34:E34"/>
    <mergeCell ref="C35:F35"/>
    <mergeCell ref="D29:F29"/>
    <mergeCell ref="J29:L29"/>
    <mergeCell ref="B3:B5"/>
    <mergeCell ref="A4:A5"/>
    <mergeCell ref="C8:F8"/>
    <mergeCell ref="B16:B17"/>
    <mergeCell ref="C18:L1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</vt:lpstr>
      <vt:lpstr>TECH LIST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Hrádek Leoš</dc:creator>
  <cp:lastModifiedBy>Horais Bohuslav </cp:lastModifiedBy>
  <cp:lastPrinted>2019-02-18T12:38:31Z</cp:lastPrinted>
  <dcterms:created xsi:type="dcterms:W3CDTF">2014-05-21T14:35:16Z</dcterms:created>
  <dcterms:modified xsi:type="dcterms:W3CDTF">2023-01-10T11:47:20Z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130eef0-b106-4be4-9041-04ed1aa09543_Enabled">
    <vt:lpwstr>true</vt:lpwstr>
  </property>
  <property fmtid="{D5CDD505-2E9C-101B-9397-08002B2CF9AE}" pid="3" name="MSIP_Label_e130eef0-b106-4be4-9041-04ed1aa09543_SetDate">
    <vt:lpwstr>2023-01-03T11:47:34Z</vt:lpwstr>
  </property>
  <property fmtid="{D5CDD505-2E9C-101B-9397-08002B2CF9AE}" pid="4" name="MSIP_Label_e130eef0-b106-4be4-9041-04ed1aa09543_Method">
    <vt:lpwstr>Privileged</vt:lpwstr>
  </property>
  <property fmtid="{D5CDD505-2E9C-101B-9397-08002B2CF9AE}" pid="5" name="MSIP_Label_e130eef0-b106-4be4-9041-04ed1aa09543_Name">
    <vt:lpwstr>Public</vt:lpwstr>
  </property>
  <property fmtid="{D5CDD505-2E9C-101B-9397-08002B2CF9AE}" pid="6" name="MSIP_Label_e130eef0-b106-4be4-9041-04ed1aa09543_SiteId">
    <vt:lpwstr>dd29478d-624e-429e-b453-fffc969ac768</vt:lpwstr>
  </property>
  <property fmtid="{D5CDD505-2E9C-101B-9397-08002B2CF9AE}" pid="7" name="MSIP_Label_e130eef0-b106-4be4-9041-04ed1aa09543_ActionId">
    <vt:lpwstr>3da5525d-da61-4b45-a236-992db3b0fffd</vt:lpwstr>
  </property>
  <property fmtid="{D5CDD505-2E9C-101B-9397-08002B2CF9AE}" pid="8" name="MSIP_Label_e130eef0-b106-4be4-9041-04ed1aa09543_ContentBits">
    <vt:lpwstr>0</vt:lpwstr>
  </property>
</Properties>
</file>